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in\Mesa County Fire Authority\Authority Board\Treasurers Report\2026\"/>
    </mc:Choice>
  </mc:AlternateContent>
  <xr:revisionPtr revIDLastSave="0" documentId="13_ncr:1_{EDDCEEF0-B050-4758-9486-42AFA9255CFF}" xr6:coauthVersionLast="47" xr6:coauthVersionMax="47" xr10:uidLastSave="{00000000-0000-0000-0000-000000000000}"/>
  <bookViews>
    <workbookView xWindow="-105" yWindow="0" windowWidth="14610" windowHeight="15585" activeTab="1" xr2:uid="{EADDBC2C-5993-456D-A2C1-716DF8A3F935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Sheet1!$A:$E,Sheet1!$1:$2</definedName>
    <definedName name="QB_COLUMN_59200" localSheetId="1" hidden="1">Sheet1!$F$2</definedName>
    <definedName name="QB_COLUMN_64420" localSheetId="1" hidden="1">Sheet1!$J$2</definedName>
    <definedName name="QB_COLUMN_76210" localSheetId="1" hidden="1">Sheet1!$H$2</definedName>
    <definedName name="QB_DATA_0" localSheetId="1" hidden="1">Sheet1!$5:$5,Sheet1!$6:$6,Sheet1!$7:$7,Sheet1!$8:$8,Sheet1!$9:$9,Sheet1!$10:$10,Sheet1!$12:$12,Sheet1!$13:$13,Sheet1!$14:$14,Sheet1!$16:$16,Sheet1!$17:$17,Sheet1!$18:$18,Sheet1!$19:$19,Sheet1!$20:$20,Sheet1!$24:$24,Sheet1!$25:$25</definedName>
    <definedName name="QB_DATA_1" localSheetId="1" hidden="1">Sheet1!$26:$26,Sheet1!$29:$29,Sheet1!$30:$30,Sheet1!$31:$31,Sheet1!$32:$32,Sheet1!$33:$33,Sheet1!$34:$34,Sheet1!$35:$35,Sheet1!$36:$36,Sheet1!$37:$37,Sheet1!$38:$38,Sheet1!$39:$39,Sheet1!$40:$40,Sheet1!$41:$41,Sheet1!$42:$42,Sheet1!$43:$43</definedName>
    <definedName name="QB_DATA_2" localSheetId="1" hidden="1">Sheet1!$44:$44,Sheet1!$45:$45,Sheet1!$48:$48,Sheet1!$49:$49,Sheet1!#REF!,Sheet1!$50:$50,Sheet1!$51:$51,Sheet1!$52:$52,Sheet1!$53:$53,Sheet1!$54:$54,Sheet1!$56:$56,Sheet1!$57:$57,Sheet1!$58:$58,Sheet1!$59:$59,Sheet1!$60:$60,Sheet1!$61:$61</definedName>
    <definedName name="QB_DATA_3" localSheetId="1" hidden="1">Sheet1!$62:$62,Sheet1!$63:$63,Sheet1!$64:$64,Sheet1!$65:$65,Sheet1!$66:$66,Sheet1!$67:$67,Sheet1!$68:$68,Sheet1!$69:$69,Sheet1!$70:$70,Sheet1!$71:$71,Sheet1!$73:$73,Sheet1!$74:$74,Sheet1!$75:$75,Sheet1!$76:$76,Sheet1!$77:$77,Sheet1!$78:$78</definedName>
    <definedName name="QB_DATA_4" localSheetId="1" hidden="1">Sheet1!$79:$79,Sheet1!$82:$82,Sheet1!$83:$83,Sheet1!$84:$84,Sheet1!$85:$85,Sheet1!$86:$86,Sheet1!$87:$87,Sheet1!$88:$88,Sheet1!$89:$89,Sheet1!$90:$90,Sheet1!$91:$91,Sheet1!$92:$92,Sheet1!$95:$95,Sheet1!$96:$96,Sheet1!$97:$97,Sheet1!$98:$98</definedName>
    <definedName name="QB_DATA_5" localSheetId="1" hidden="1">Sheet1!$99:$99,Sheet1!$100:$100,Sheet1!$101:$101,Sheet1!$102:$102,Sheet1!$105:$105,Sheet1!$106:$106,Sheet1!$107:$107,Sheet1!$108:$108,Sheet1!$111:$111,Sheet1!$112:$112,Sheet1!$113:$113,Sheet1!$116:$116,Sheet1!$117:$117,Sheet1!$118:$118,Sheet1!$119:$119,Sheet1!$120:$120</definedName>
    <definedName name="QB_DATA_6" localSheetId="1" hidden="1">Sheet1!$121:$121,Sheet1!$122:$122,Sheet1!$123:$123,Sheet1!$124:$124,Sheet1!$125:$125,Sheet1!$126:$126,Sheet1!$129:$129,Sheet1!$130:$130,Sheet1!$131:$131,Sheet1!$132:$132,Sheet1!$133:$133,Sheet1!$134:$134,Sheet1!$136:$136</definedName>
    <definedName name="QB_FORMULA_0" localSheetId="1" hidden="1">Sheet1!$J$5,Sheet1!$J$6,Sheet1!$J$7,Sheet1!$J$8,Sheet1!$J$9,Sheet1!$J$10,Sheet1!$J$12,Sheet1!$J$13,Sheet1!$J$14,Sheet1!$F$15,Sheet1!$H$15,Sheet1!$J$15,Sheet1!$J$16,Sheet1!$J$17,Sheet1!$J$18,Sheet1!$J$19</definedName>
    <definedName name="QB_FORMULA_1" localSheetId="1" hidden="1">Sheet1!$J$20,Sheet1!$F$21,Sheet1!$H$21,Sheet1!$J$21,Sheet1!#REF!,Sheet1!#REF!,Sheet1!#REF!,Sheet1!$J$24,Sheet1!$J$25,Sheet1!$J$26,Sheet1!$F$27,Sheet1!$H$27,Sheet1!$J$27,Sheet1!$J$29,Sheet1!$J$30,Sheet1!$J$31</definedName>
    <definedName name="QB_FORMULA_2" localSheetId="1" hidden="1">Sheet1!$J$32,Sheet1!$J$33,Sheet1!$J$34,Sheet1!$J$35,Sheet1!$J$36,Sheet1!$J$37,Sheet1!$J$38,Sheet1!$J$39,Sheet1!$J$40,Sheet1!$J$41,Sheet1!$J$42,Sheet1!$J$43,Sheet1!$J$44,Sheet1!$J$45,Sheet1!$F$46,Sheet1!$H$46</definedName>
    <definedName name="QB_FORMULA_3" localSheetId="1" hidden="1">Sheet1!$J$46,Sheet1!$J$48,Sheet1!$J$49,Sheet1!#REF!,Sheet1!$J$50,Sheet1!$J$51,Sheet1!$J$52,Sheet1!$J$53,Sheet1!$J$54,Sheet1!$J$56,Sheet1!$J$57,Sheet1!$J$58,Sheet1!$J$59,Sheet1!$J$60,Sheet1!$J$61,Sheet1!$J$62</definedName>
    <definedName name="QB_FORMULA_4" localSheetId="1" hidden="1">Sheet1!$J$63,Sheet1!$J$64,Sheet1!$J$65,Sheet1!$J$66,Sheet1!$J$67,Sheet1!$J$68,Sheet1!$J$69,Sheet1!$J$70,Sheet1!$J$71,Sheet1!$F$72,Sheet1!$H$72,Sheet1!$J$72,Sheet1!$J$73,Sheet1!$J$74,Sheet1!$J$75,Sheet1!$J$76</definedName>
    <definedName name="QB_FORMULA_5" localSheetId="1" hidden="1">Sheet1!$J$77,Sheet1!$J$78,Sheet1!$J$79,Sheet1!$F$80,Sheet1!$H$80,Sheet1!$J$80,Sheet1!$J$82,Sheet1!$J$83,Sheet1!$J$84,Sheet1!$J$85,Sheet1!$J$86,Sheet1!$J$87,Sheet1!$J$88,Sheet1!$J$89,Sheet1!$J$90,Sheet1!$J$91</definedName>
    <definedName name="QB_FORMULA_6" localSheetId="1" hidden="1">Sheet1!$J$92,Sheet1!$F$93,Sheet1!$H$93,Sheet1!$J$93,Sheet1!$J$95,Sheet1!$J$96,Sheet1!$J$97,Sheet1!$J$98,Sheet1!$J$99,Sheet1!$J$100,Sheet1!$J$101,Sheet1!$J$102,Sheet1!$F$103,Sheet1!$H$103,Sheet1!$J$103,Sheet1!$J$105</definedName>
    <definedName name="QB_FORMULA_7" localSheetId="1" hidden="1">Sheet1!$J$106,Sheet1!$J$107,Sheet1!$J$108,Sheet1!$F$109,Sheet1!$H$109,Sheet1!$J$109,Sheet1!$J$111,Sheet1!$J$112,Sheet1!$J$113,Sheet1!$F$114,Sheet1!$H$114,Sheet1!$J$114,Sheet1!$J$116,Sheet1!$J$117,Sheet1!$J$118,Sheet1!$J$119</definedName>
    <definedName name="QB_FORMULA_8" localSheetId="1" hidden="1">Sheet1!$J$120,Sheet1!$J$121,Sheet1!$J$122,Sheet1!$J$123,Sheet1!$J$124,Sheet1!$J$125,Sheet1!$J$126,Sheet1!$F$127,Sheet1!$H$127,Sheet1!$J$127,Sheet1!$J$129,Sheet1!$J$130,Sheet1!$J$131,Sheet1!$J$132,Sheet1!$J$133,Sheet1!$J$134</definedName>
    <definedName name="QB_FORMULA_9" localSheetId="1" hidden="1">Sheet1!$F$135,Sheet1!$H$135,Sheet1!$J$135,Sheet1!$J$136,Sheet1!$F$137,Sheet1!$H$137,Sheet1!$J$137,Sheet1!#REF!,Sheet1!#REF!,Sheet1!#REF!</definedName>
    <definedName name="QB_ROW_100230" localSheetId="1" hidden="1">Sheet1!$D$8</definedName>
    <definedName name="QB_ROW_101230" localSheetId="1" hidden="1">Sheet1!$D$9</definedName>
    <definedName name="QB_ROW_102230" localSheetId="1" hidden="1">Sheet1!$D$10</definedName>
    <definedName name="QB_ROW_103230" localSheetId="1" hidden="1">Sheet1!$D$16</definedName>
    <definedName name="QB_ROW_104030" localSheetId="1" hidden="1">Sheet1!$D$11</definedName>
    <definedName name="QB_ROW_104240" localSheetId="1" hidden="1">Sheet1!$E$14</definedName>
    <definedName name="QB_ROW_104330" localSheetId="1" hidden="1">Sheet1!$D$15</definedName>
    <definedName name="QB_ROW_105230" localSheetId="1" hidden="1">Sheet1!$D$17</definedName>
    <definedName name="QB_ROW_106230" localSheetId="1" hidden="1">Sheet1!$D$18</definedName>
    <definedName name="QB_ROW_108230" localSheetId="1" hidden="1">Sheet1!$D$77</definedName>
    <definedName name="QB_ROW_11020" localSheetId="1" hidden="1">Sheet1!$C$115</definedName>
    <definedName name="QB_ROW_110240" localSheetId="1" hidden="1">Sheet1!$E$12</definedName>
    <definedName name="QB_ROW_111240" localSheetId="1" hidden="1">Sheet1!$E$13</definedName>
    <definedName name="QB_ROW_112230" localSheetId="1" hidden="1">Sheet1!$D$122</definedName>
    <definedName name="QB_ROW_11230" localSheetId="1" hidden="1">Sheet1!$D$126</definedName>
    <definedName name="QB_ROW_11320" localSheetId="1" hidden="1">Sheet1!$C$127</definedName>
    <definedName name="QB_ROW_115220" localSheetId="1" hidden="1">Sheet1!$C$136</definedName>
    <definedName name="QB_ROW_120240" localSheetId="1" hidden="1">Sheet1!$E$58</definedName>
    <definedName name="QB_ROW_12230" localSheetId="1" hidden="1">Sheet1!$D$117</definedName>
    <definedName name="QB_ROW_125240" localSheetId="1" hidden="1">Sheet1!$E$59</definedName>
    <definedName name="QB_ROW_126230" localSheetId="1" hidden="1">Sheet1!$D$98</definedName>
    <definedName name="QB_ROW_127230" localSheetId="1" hidden="1">Sheet1!$D$99</definedName>
    <definedName name="QB_ROW_128230" localSheetId="1" hidden="1">Sheet1!$D$100</definedName>
    <definedName name="QB_ROW_129230" localSheetId="1" hidden="1">Sheet1!$D$101</definedName>
    <definedName name="QB_ROW_130230" localSheetId="1" hidden="1">Sheet1!$D$133</definedName>
    <definedName name="QB_ROW_131230" localSheetId="1" hidden="1">Sheet1!$D$19</definedName>
    <definedName name="QB_ROW_132230" localSheetId="1" hidden="1">Sheet1!$D$49</definedName>
    <definedName name="QB_ROW_13230" localSheetId="1" hidden="1">Sheet1!$D$119</definedName>
    <definedName name="QB_ROW_133230" localSheetId="1" hidden="1">Sheet1!$D$44</definedName>
    <definedName name="QB_ROW_134240" localSheetId="1" hidden="1">Sheet1!$E$57</definedName>
    <definedName name="QB_ROW_135230" localSheetId="1" hidden="1">Sheet1!$D$125</definedName>
    <definedName name="QB_ROW_136230" localSheetId="1" hidden="1">Sheet1!$D$124</definedName>
    <definedName name="QB_ROW_137230" localSheetId="1" hidden="1">Sheet1!$D$78</definedName>
    <definedName name="QB_ROW_138240" localSheetId="1" hidden="1">Sheet1!$E$70</definedName>
    <definedName name="QB_ROW_14230" localSheetId="1" hidden="1">Sheet1!$D$123</definedName>
    <definedName name="QB_ROW_15020" localSheetId="1" hidden="1">Sheet1!$C$128</definedName>
    <definedName name="QB_ROW_15230" localSheetId="1" hidden="1">Sheet1!$D$134</definedName>
    <definedName name="QB_ROW_15320" localSheetId="1" hidden="1">Sheet1!$C$135</definedName>
    <definedName name="QB_ROW_16230" localSheetId="1" hidden="1">Sheet1!$D$129</definedName>
    <definedName name="QB_ROW_17230" localSheetId="1" hidden="1">Sheet1!$D$130</definedName>
    <definedName name="QB_ROW_18230" localSheetId="1" hidden="1">Sheet1!$D$132</definedName>
    <definedName name="QB_ROW_18301" localSheetId="1" hidden="1">Sheet1!#REF!</definedName>
    <definedName name="QB_ROW_19230" localSheetId="1" hidden="1">Sheet1!$D$131</definedName>
    <definedName name="QB_ROW_20012" localSheetId="1" hidden="1">Sheet1!$B$3</definedName>
    <definedName name="QB_ROW_20020" localSheetId="1" hidden="1">Sheet1!$C$23</definedName>
    <definedName name="QB_ROW_20230" localSheetId="1" hidden="1">Sheet1!$D$26</definedName>
    <definedName name="QB_ROW_20312" localSheetId="1" hidden="1">Sheet1!#REF!</definedName>
    <definedName name="QB_ROW_20320" localSheetId="1" hidden="1">Sheet1!$C$27</definedName>
    <definedName name="QB_ROW_21012" localSheetId="1" hidden="1">Sheet1!$B$22</definedName>
    <definedName name="QB_ROW_21230" localSheetId="1" hidden="1">Sheet1!$D$25</definedName>
    <definedName name="QB_ROW_21312" localSheetId="1" hidden="1">Sheet1!$B$137</definedName>
    <definedName name="QB_ROW_22230" localSheetId="1" hidden="1">Sheet1!$D$24</definedName>
    <definedName name="QB_ROW_24230" localSheetId="1" hidden="1">Sheet1!$D$89</definedName>
    <definedName name="QB_ROW_25230" localSheetId="1" hidden="1">Sheet1!$D$90</definedName>
    <definedName name="QB_ROW_26230" localSheetId="1" hidden="1">Sheet1!$D$91</definedName>
    <definedName name="QB_ROW_27020" localSheetId="1" hidden="1">Sheet1!$C$110</definedName>
    <definedName name="QB_ROW_27230" localSheetId="1" hidden="1">Sheet1!$D$113</definedName>
    <definedName name="QB_ROW_27320" localSheetId="1" hidden="1">Sheet1!$C$114</definedName>
    <definedName name="QB_ROW_28230" localSheetId="1" hidden="1">Sheet1!$D$111</definedName>
    <definedName name="QB_ROW_29230" localSheetId="1" hidden="1">Sheet1!$D$112</definedName>
    <definedName name="QB_ROW_30020" localSheetId="1" hidden="1">Sheet1!$C$104</definedName>
    <definedName name="QB_ROW_30230" localSheetId="1" hidden="1">Sheet1!$D$108</definedName>
    <definedName name="QB_ROW_30320" localSheetId="1" hidden="1">Sheet1!$C$109</definedName>
    <definedName name="QB_ROW_31230" localSheetId="1" hidden="1">Sheet1!$D$105</definedName>
    <definedName name="QB_ROW_32230" localSheetId="1" hidden="1">Sheet1!$D$106</definedName>
    <definedName name="QB_ROW_33230" localSheetId="1" hidden="1">Sheet1!$D$107</definedName>
    <definedName name="QB_ROW_34020" localSheetId="1" hidden="1">Sheet1!$C$94</definedName>
    <definedName name="QB_ROW_34230" localSheetId="1" hidden="1">Sheet1!$D$102</definedName>
    <definedName name="QB_ROW_34320" localSheetId="1" hidden="1">Sheet1!$C$103</definedName>
    <definedName name="QB_ROW_35230" localSheetId="1" hidden="1">Sheet1!$D$95</definedName>
    <definedName name="QB_ROW_36230" localSheetId="1" hidden="1">Sheet1!$D$96</definedName>
    <definedName name="QB_ROW_37230" localSheetId="1" hidden="1">Sheet1!$D$97</definedName>
    <definedName name="QB_ROW_38020" localSheetId="1" hidden="1">Sheet1!$C$81</definedName>
    <definedName name="QB_ROW_38230" localSheetId="1" hidden="1">Sheet1!$D$92</definedName>
    <definedName name="QB_ROW_38320" localSheetId="1" hidden="1">Sheet1!$C$93</definedName>
    <definedName name="QB_ROW_39230" localSheetId="1" hidden="1">Sheet1!$D$82</definedName>
    <definedName name="QB_ROW_40230" localSheetId="1" hidden="1">Sheet1!$D$83</definedName>
    <definedName name="QB_ROW_41230" localSheetId="1" hidden="1">Sheet1!$D$84</definedName>
    <definedName name="QB_ROW_42230" localSheetId="1" hidden="1">Sheet1!$D$85</definedName>
    <definedName name="QB_ROW_43230" localSheetId="1" hidden="1">Sheet1!$D$86</definedName>
    <definedName name="QB_ROW_44230" localSheetId="1" hidden="1">Sheet1!$D$87</definedName>
    <definedName name="QB_ROW_45230" localSheetId="1" hidden="1">Sheet1!$D$88</definedName>
    <definedName name="QB_ROW_46020" localSheetId="1" hidden="1">Sheet1!$C$47</definedName>
    <definedName name="QB_ROW_46230" localSheetId="1" hidden="1">Sheet1!$D$79</definedName>
    <definedName name="QB_ROW_46320" localSheetId="1" hidden="1">Sheet1!$C$80</definedName>
    <definedName name="QB_ROW_47230" localSheetId="1" hidden="1">Sheet1!$D$48</definedName>
    <definedName name="QB_ROW_48230" localSheetId="1" hidden="1">Sheet1!#REF!</definedName>
    <definedName name="QB_ROW_49230" localSheetId="1" hidden="1">Sheet1!$D$50</definedName>
    <definedName name="QB_ROW_50230" localSheetId="1" hidden="1">Sheet1!$D$51</definedName>
    <definedName name="QB_ROW_51230" localSheetId="1" hidden="1">Sheet1!$D$52</definedName>
    <definedName name="QB_ROW_52230" localSheetId="1" hidden="1">Sheet1!$D$53</definedName>
    <definedName name="QB_ROW_5230" localSheetId="1" hidden="1">Sheet1!$D$121</definedName>
    <definedName name="QB_ROW_53230" localSheetId="1" hidden="1">Sheet1!$D$54</definedName>
    <definedName name="QB_ROW_54030" localSheetId="1" hidden="1">Sheet1!$D$55</definedName>
    <definedName name="QB_ROW_54240" localSheetId="1" hidden="1">Sheet1!$E$71</definedName>
    <definedName name="QB_ROW_54330" localSheetId="1" hidden="1">Sheet1!$D$72</definedName>
    <definedName name="QB_ROW_55230" localSheetId="1" hidden="1">Sheet1!$D$73</definedName>
    <definedName name="QB_ROW_56230" localSheetId="1" hidden="1">Sheet1!$D$74</definedName>
    <definedName name="QB_ROW_57230" localSheetId="1" hidden="1">Sheet1!$D$75</definedName>
    <definedName name="QB_ROW_58230" localSheetId="1" hidden="1">Sheet1!$D$76</definedName>
    <definedName name="QB_ROW_59020" localSheetId="1" hidden="1">Sheet1!$C$28</definedName>
    <definedName name="QB_ROW_59230" localSheetId="1" hidden="1">Sheet1!$D$45</definedName>
    <definedName name="QB_ROW_59320" localSheetId="1" hidden="1">Sheet1!$C$46</definedName>
    <definedName name="QB_ROW_60230" localSheetId="1" hidden="1">Sheet1!$D$29</definedName>
    <definedName name="QB_ROW_61230" localSheetId="1" hidden="1">Sheet1!$D$30</definedName>
    <definedName name="QB_ROW_62230" localSheetId="1" hidden="1">Sheet1!$D$31</definedName>
    <definedName name="QB_ROW_63230" localSheetId="1" hidden="1">Sheet1!$D$32</definedName>
    <definedName name="QB_ROW_64230" localSheetId="1" hidden="1">Sheet1!$D$33</definedName>
    <definedName name="QB_ROW_65230" localSheetId="1" hidden="1">Sheet1!$D$34</definedName>
    <definedName name="QB_ROW_66230" localSheetId="1" hidden="1">Sheet1!$D$35</definedName>
    <definedName name="QB_ROW_67230" localSheetId="1" hidden="1">Sheet1!$D$36</definedName>
    <definedName name="QB_ROW_68230" localSheetId="1" hidden="1">Sheet1!$D$37</definedName>
    <definedName name="QB_ROW_69230" localSheetId="1" hidden="1">Sheet1!$D$38</definedName>
    <definedName name="QB_ROW_70230" localSheetId="1" hidden="1">Sheet1!$D$39</definedName>
    <definedName name="QB_ROW_71230" localSheetId="1" hidden="1">Sheet1!$D$40</definedName>
    <definedName name="QB_ROW_72230" localSheetId="1" hidden="1">Sheet1!$D$41</definedName>
    <definedName name="QB_ROW_7230" localSheetId="1" hidden="1">Sheet1!$D$116</definedName>
    <definedName name="QB_ROW_73230" localSheetId="1" hidden="1">Sheet1!$D$42</definedName>
    <definedName name="QB_ROW_74230" localSheetId="1" hidden="1">Sheet1!$D$43</definedName>
    <definedName name="QB_ROW_75020" localSheetId="1" hidden="1">Sheet1!$C$4</definedName>
    <definedName name="QB_ROW_75230" localSheetId="1" hidden="1">Sheet1!$D$20</definedName>
    <definedName name="QB_ROW_75320" localSheetId="1" hidden="1">Sheet1!$C$21</definedName>
    <definedName name="QB_ROW_8230" localSheetId="1" hidden="1">Sheet1!$D$118</definedName>
    <definedName name="QB_ROW_84240" localSheetId="1" hidden="1">Sheet1!$E$56</definedName>
    <definedName name="QB_ROW_85240" localSheetId="1" hidden="1">Sheet1!$E$62</definedName>
    <definedName name="QB_ROW_87240" localSheetId="1" hidden="1">Sheet1!$E$66</definedName>
    <definedName name="QB_ROW_88240" localSheetId="1" hidden="1">Sheet1!$E$67</definedName>
    <definedName name="QB_ROW_89240" localSheetId="1" hidden="1">Sheet1!$E$68</definedName>
    <definedName name="QB_ROW_90240" localSheetId="1" hidden="1">Sheet1!$E$65</definedName>
    <definedName name="QB_ROW_91240" localSheetId="1" hidden="1">Sheet1!$E$63</definedName>
    <definedName name="QB_ROW_92240" localSheetId="1" hidden="1">Sheet1!$E$64</definedName>
    <definedName name="QB_ROW_9230" localSheetId="1" hidden="1">Sheet1!$D$120</definedName>
    <definedName name="QB_ROW_93240" localSheetId="1" hidden="1">Sheet1!$E$69</definedName>
    <definedName name="QB_ROW_94240" localSheetId="1" hidden="1">Sheet1!$E$61</definedName>
    <definedName name="QB_ROW_95240" localSheetId="1" hidden="1">Sheet1!$E$60</definedName>
    <definedName name="QB_ROW_97230" localSheetId="1" hidden="1">Sheet1!$D$5</definedName>
    <definedName name="QB_ROW_98230" localSheetId="1" hidden="1">Sheet1!$D$6</definedName>
    <definedName name="QB_ROW_99230" localSheetId="1" hidden="1">Sheet1!$D$7</definedName>
    <definedName name="QBCANSUPPORTUPDATE" localSheetId="1">TRUE</definedName>
    <definedName name="QBCOMPANYFILENAME" localSheetId="1">"C:\Admin\Lands End Fire\Documents\Quick Books Backup\Mesa County Fire Authority .qbw"</definedName>
    <definedName name="QBENDDATE" localSheetId="1">20260825</definedName>
    <definedName name="QBHEADERSONSCREEN" localSheetId="1">FALSE</definedName>
    <definedName name="QBMETADATASIZE" localSheetId="1">6146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8</definedName>
    <definedName name="QBREPORTCOMPANYID" localSheetId="1">"162c1ec2435b4e4284a67832e4e1ba0b"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TRUE</definedName>
    <definedName name="QBREPORTCOMPARECOL_BUDPCT" localSheetId="1">TRUE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24</definedName>
    <definedName name="QBREPORTTYPE" localSheetId="1">288</definedName>
    <definedName name="QBROWHEADERS" localSheetId="1">5</definedName>
    <definedName name="QBSTARTDATE" localSheetId="1">20260101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2" i="1" l="1"/>
  <c r="J136" i="1"/>
  <c r="H135" i="1"/>
  <c r="F135" i="1"/>
  <c r="J134" i="1"/>
  <c r="J133" i="1"/>
  <c r="J132" i="1"/>
  <c r="J131" i="1"/>
  <c r="J130" i="1"/>
  <c r="J129" i="1"/>
  <c r="H127" i="1"/>
  <c r="F127" i="1"/>
  <c r="J126" i="1"/>
  <c r="J125" i="1"/>
  <c r="J124" i="1"/>
  <c r="J123" i="1"/>
  <c r="J122" i="1"/>
  <c r="J121" i="1"/>
  <c r="J120" i="1"/>
  <c r="J119" i="1"/>
  <c r="J118" i="1"/>
  <c r="J117" i="1"/>
  <c r="J116" i="1"/>
  <c r="H114" i="1"/>
  <c r="F114" i="1"/>
  <c r="J113" i="1"/>
  <c r="J112" i="1"/>
  <c r="J111" i="1"/>
  <c r="H109" i="1"/>
  <c r="F109" i="1"/>
  <c r="J108" i="1"/>
  <c r="J107" i="1"/>
  <c r="J106" i="1"/>
  <c r="J105" i="1"/>
  <c r="H103" i="1"/>
  <c r="F103" i="1"/>
  <c r="J102" i="1"/>
  <c r="J101" i="1"/>
  <c r="J100" i="1"/>
  <c r="J99" i="1"/>
  <c r="J98" i="1"/>
  <c r="J97" i="1"/>
  <c r="J96" i="1"/>
  <c r="J95" i="1"/>
  <c r="H93" i="1"/>
  <c r="F93" i="1"/>
  <c r="J92" i="1"/>
  <c r="J91" i="1"/>
  <c r="J90" i="1"/>
  <c r="J89" i="1"/>
  <c r="J88" i="1"/>
  <c r="J87" i="1"/>
  <c r="J86" i="1"/>
  <c r="J85" i="1"/>
  <c r="J84" i="1"/>
  <c r="J83" i="1"/>
  <c r="J82" i="1"/>
  <c r="J79" i="1"/>
  <c r="J78" i="1"/>
  <c r="J77" i="1"/>
  <c r="J76" i="1"/>
  <c r="J75" i="1"/>
  <c r="J74" i="1"/>
  <c r="J73" i="1"/>
  <c r="H72" i="1"/>
  <c r="H80" i="1" s="1"/>
  <c r="F72" i="1"/>
  <c r="F80" i="1" s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4" i="1"/>
  <c r="J53" i="1"/>
  <c r="J52" i="1"/>
  <c r="J51" i="1"/>
  <c r="J50" i="1"/>
  <c r="J49" i="1"/>
  <c r="J48" i="1"/>
  <c r="H46" i="1"/>
  <c r="F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H27" i="1"/>
  <c r="F27" i="1"/>
  <c r="J26" i="1"/>
  <c r="J25" i="1"/>
  <c r="J24" i="1"/>
  <c r="J20" i="1"/>
  <c r="J19" i="1"/>
  <c r="J18" i="1"/>
  <c r="J17" i="1"/>
  <c r="J16" i="1"/>
  <c r="H15" i="1"/>
  <c r="H21" i="1" s="1"/>
  <c r="F15" i="1"/>
  <c r="F21" i="1" s="1"/>
  <c r="J14" i="1"/>
  <c r="J13" i="1"/>
  <c r="J12" i="1"/>
  <c r="J10" i="1"/>
  <c r="J9" i="1"/>
  <c r="J8" i="1"/>
  <c r="J7" i="1"/>
  <c r="J6" i="1"/>
  <c r="J5" i="1"/>
  <c r="J93" i="1" l="1"/>
  <c r="J109" i="1"/>
  <c r="J114" i="1"/>
  <c r="J27" i="1"/>
  <c r="J103" i="1"/>
  <c r="J46" i="1"/>
  <c r="J127" i="1"/>
  <c r="J80" i="1"/>
  <c r="J21" i="1"/>
  <c r="J15" i="1"/>
  <c r="J72" i="1"/>
  <c r="H137" i="1"/>
  <c r="F137" i="1"/>
  <c r="J137" i="1" s="1"/>
  <c r="J135" i="1"/>
</calcChain>
</file>

<file path=xl/sharedStrings.xml><?xml version="1.0" encoding="utf-8"?>
<sst xmlns="http://schemas.openxmlformats.org/spreadsheetml/2006/main" count="146" uniqueCount="146">
  <si>
    <t>Jan 1 - Aug 25, 26</t>
  </si>
  <si>
    <t>Budget</t>
  </si>
  <si>
    <t>% of Budget</t>
  </si>
  <si>
    <t>Income</t>
  </si>
  <si>
    <t>100 REVENUES</t>
  </si>
  <si>
    <t>101 INCOME CENTRAL ORCHARD MESA</t>
  </si>
  <si>
    <t>102 INCOME LANDS END</t>
  </si>
  <si>
    <t>103 BURN PERMITS</t>
  </si>
  <si>
    <t>104 FUNDRAISING</t>
  </si>
  <si>
    <t>105 AMBULANCE INCOME</t>
  </si>
  <si>
    <t>106 LONG DISTANCE TRANSPORTS</t>
  </si>
  <si>
    <t>107 OTHER INCOME</t>
  </si>
  <si>
    <t>107.A INTEREST INCOME</t>
  </si>
  <si>
    <t>107.B FUNDRAISING</t>
  </si>
  <si>
    <t>107 OTHER INCOME - Other</t>
  </si>
  <si>
    <t>Total 107 OTHER INCOME</t>
  </si>
  <si>
    <t>108 CONTRACT SERVICES INCOME</t>
  </si>
  <si>
    <t>109 GRANT</t>
  </si>
  <si>
    <t>110 AMBULANCE REFUND</t>
  </si>
  <si>
    <t>111 BANK INTEREST</t>
  </si>
  <si>
    <t>100 REVENUES - Other</t>
  </si>
  <si>
    <t>Total 100 REVENUES</t>
  </si>
  <si>
    <t>Expense</t>
  </si>
  <si>
    <t>100  DISCRETIONARY SPENDING</t>
  </si>
  <si>
    <t>101  FIRE CHIEF CHOICE</t>
  </si>
  <si>
    <t>102 BOARD OF DIRECTORS</t>
  </si>
  <si>
    <t>100  DISCRETIONARY SPENDING - Other</t>
  </si>
  <si>
    <t>Total 100  DISCRETIONARY SPENDING</t>
  </si>
  <si>
    <t>200 AMBULANCE</t>
  </si>
  <si>
    <t>201 AMBULANCE BILLING SERVICE</t>
  </si>
  <si>
    <t>202 AMBULANCE TRAINING &amp; CERTIF</t>
  </si>
  <si>
    <t>203 CLIA FEES</t>
  </si>
  <si>
    <t>204 AMBULANCE VEHICLE INSURANCE</t>
  </si>
  <si>
    <t>205 AMBULANCE VEHICLE FUEL</t>
  </si>
  <si>
    <t>206 AMBULANCE VEHICLE MAINTENAN</t>
  </si>
  <si>
    <t>207 CONTRACT SERVICES EXPENSE</t>
  </si>
  <si>
    <t>208 MEDICAL EQUIPMENT &amp; SUPPLIE</t>
  </si>
  <si>
    <t>209 MESA COUNTY TRANSPORT FEES</t>
  </si>
  <si>
    <t>210 EMS GRANT EXPENSE</t>
  </si>
  <si>
    <t>211 LDT FUEL</t>
  </si>
  <si>
    <t>212 LDT STIPEND</t>
  </si>
  <si>
    <t>213 LDT MISC</t>
  </si>
  <si>
    <t>214 LDT BILLING SERVICE</t>
  </si>
  <si>
    <t>215 GRANT PREPARATION</t>
  </si>
  <si>
    <t>216 Grand Junction EMS Support</t>
  </si>
  <si>
    <t>200 AMBULANCE - Other</t>
  </si>
  <si>
    <t>Total 200 AMBULANCE</t>
  </si>
  <si>
    <t>300 ADMINISTRATIVE</t>
  </si>
  <si>
    <t>301 PROFESSIONAL/LEGAL FEES</t>
  </si>
  <si>
    <t>301.A EXEMPT FROM  AUDIT</t>
  </si>
  <si>
    <t>303 LEXIPOL PROGRAM (SOP'S)</t>
  </si>
  <si>
    <t>304 911 FEE</t>
  </si>
  <si>
    <t>305 COMMUNICATION/TECHNOLOGY FE</t>
  </si>
  <si>
    <t>306 GRANT EXPENSE</t>
  </si>
  <si>
    <t>307 UA AND BACKGROUND CHECKS</t>
  </si>
  <si>
    <t>308 UTILITIES</t>
  </si>
  <si>
    <t>STATION 51 ELECTRICITY</t>
  </si>
  <si>
    <t>STATION 51 INTERNET</t>
  </si>
  <si>
    <t>STATION 51 NATURAL GAS</t>
  </si>
  <si>
    <t>STATION 51 SEWER</t>
  </si>
  <si>
    <t>STATION 51 TELEPHONE</t>
  </si>
  <si>
    <t>STATION 51 TRASH SERVICES</t>
  </si>
  <si>
    <t>STATION 51 WATER</t>
  </si>
  <si>
    <t>STATION 52 ELECTRICITY</t>
  </si>
  <si>
    <t>STATION 52 PROPANE</t>
  </si>
  <si>
    <t>STATION 52 WATER</t>
  </si>
  <si>
    <t>STATION 53 ELECTRICITY</t>
  </si>
  <si>
    <t>STATION 53 NATURAL GAS</t>
  </si>
  <si>
    <t>STATION 53 TELEPHONE</t>
  </si>
  <si>
    <t>STATION 53 TRASH SEVRICES</t>
  </si>
  <si>
    <t>STATION 53 WATER</t>
  </si>
  <si>
    <t>308 UTILITIES - Other</t>
  </si>
  <si>
    <t>Total 308 UTILITIES</t>
  </si>
  <si>
    <t>309 OFFICE</t>
  </si>
  <si>
    <t>310 BUILDING LEASE</t>
  </si>
  <si>
    <t>311 PUBLIC RELATIONS (RECRUITME</t>
  </si>
  <si>
    <t>312 MISCELLANEOUS / CONTINGENCY</t>
  </si>
  <si>
    <t>313 Association/Membership Fees</t>
  </si>
  <si>
    <t>314 Website</t>
  </si>
  <si>
    <t>300 ADMINISTRATIVE - Other</t>
  </si>
  <si>
    <t>Total 300 ADMINISTRATIVE</t>
  </si>
  <si>
    <t>400 FIRE/RESCUE OPERATIONS</t>
  </si>
  <si>
    <t>401 TRAINING &amp; CERTIFICATIONS</t>
  </si>
  <si>
    <t>402 ON-LINE TRAINING PROGRAM</t>
  </si>
  <si>
    <t>403 FIRE FIGHTING EQUIP &amp; SUPPL</t>
  </si>
  <si>
    <t>404 PPE</t>
  </si>
  <si>
    <t>405 UNIFORMS</t>
  </si>
  <si>
    <t>406 MEALS/FOOD</t>
  </si>
  <si>
    <t>407 GRANT PREPARATION- FIRE</t>
  </si>
  <si>
    <t>408 SERVICE &amp; UPKEEP</t>
  </si>
  <si>
    <t>409  FUEL</t>
  </si>
  <si>
    <t>410 LICENSE AND REGISTRATION</t>
  </si>
  <si>
    <t>400 FIRE/RESCUE OPERATIONS - Other</t>
  </si>
  <si>
    <t>Total 400 FIRE/RESCUE OPERATIONS</t>
  </si>
  <si>
    <t>500 INSURANCE</t>
  </si>
  <si>
    <t>501 INSURANCE - WORKERS COMP</t>
  </si>
  <si>
    <t>502 BUILDING INSURANCE</t>
  </si>
  <si>
    <t>503 VEHICLE INSURANCE</t>
  </si>
  <si>
    <t>504 BOARD INSURANCE</t>
  </si>
  <si>
    <t>505 GENERAL LIABILITY</t>
  </si>
  <si>
    <t>506 CRIME</t>
  </si>
  <si>
    <t>506 EQUIPMENT</t>
  </si>
  <si>
    <t>500 INSURANCE - Other</t>
  </si>
  <si>
    <t>Total 500 INSURANCE</t>
  </si>
  <si>
    <t>600 EQUIPMENT EXPENSES</t>
  </si>
  <si>
    <t>601 REPAIR &amp; MAINTENANCE</t>
  </si>
  <si>
    <t>602 RENTAL &amp; PURCHASE</t>
  </si>
  <si>
    <t>603 ONLINE INVENTORY</t>
  </si>
  <si>
    <t>600 EQUIPMENT EXPENSES - Other</t>
  </si>
  <si>
    <t>Total 600 EQUIPMENT EXPENSES</t>
  </si>
  <si>
    <t>700 BUILDING &amp; GROUNDS EXPENSES</t>
  </si>
  <si>
    <t>701 BUILDING RELATED</t>
  </si>
  <si>
    <t>702 GROUNDS RELATED</t>
  </si>
  <si>
    <t>700 BUILDING &amp; GROUNDS EXPENSES - Other</t>
  </si>
  <si>
    <t>Total 700 BUILDING &amp; GROUNDS EXPENSES</t>
  </si>
  <si>
    <t>800 PAY &amp; BENEFIT EXPENSE</t>
  </si>
  <si>
    <t>801 VOLUNTEER BENEFITS PROGRAMS</t>
  </si>
  <si>
    <t>802 BOARD/OPERATIONS ASSISTANT</t>
  </si>
  <si>
    <t>803 FIRE CHIEF</t>
  </si>
  <si>
    <t>804 ASSISTANT FIRE CHIEF</t>
  </si>
  <si>
    <t>805 OFFICER COMPENSATION-EMS CO</t>
  </si>
  <si>
    <t>806 PAYROLL TAX</t>
  </si>
  <si>
    <t>807 PAYROLL EXPENSES</t>
  </si>
  <si>
    <t>808 HEALTH INSURANCE CHIEF</t>
  </si>
  <si>
    <t>809 STANDBY PAY</t>
  </si>
  <si>
    <t>810 TRAINING LTE</t>
  </si>
  <si>
    <t>800 PAY &amp; BENEFIT EXPENSE - Other</t>
  </si>
  <si>
    <t>Total 800 PAY &amp; BENEFIT EXPENSE</t>
  </si>
  <si>
    <t>900 CAPITAL OUTLAYS</t>
  </si>
  <si>
    <t>901 EQUIPMENT</t>
  </si>
  <si>
    <t>902 VEHICLES</t>
  </si>
  <si>
    <t>903 VEHICLE REPLACEMENT</t>
  </si>
  <si>
    <t>904 OTHER CAPITAL OUTLAYS</t>
  </si>
  <si>
    <t>905 RURAL WATER INFRASTRUCTURE</t>
  </si>
  <si>
    <t>900 CAPITAL OUTLAYS - Other</t>
  </si>
  <si>
    <t>Total 900 CAPITAL OUTLAYS</t>
  </si>
  <si>
    <t>Reconciliation Discrepancies</t>
  </si>
  <si>
    <t>Total Expense</t>
  </si>
  <si>
    <t xml:space="preserve">ANB Money Market </t>
  </si>
  <si>
    <t xml:space="preserve">Alpine </t>
  </si>
  <si>
    <t>Checking Account</t>
  </si>
  <si>
    <t>ANB CD</t>
  </si>
  <si>
    <t xml:space="preserve">Transport Checking </t>
  </si>
  <si>
    <t>Vectra</t>
  </si>
  <si>
    <t>Vehicle Replacement Savings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</si>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</sst>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0;\-#,##0.00"/>
    <numFmt numFmtId="165" formatCode="#,##0.0#%;\-#,##0.0#%"/>
  </numFmts>
  <fonts count="7" x14ac:knownFonts="1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0">
    <xf numFmtId="0" fontId="0" fillId="0" borderId="0" xfId="0"/>
    <xf numFmtId="49" fontId="1" fillId="0" borderId="0" xfId="0" applyNumberFormat="1" applyFont="1"/>
    <xf numFmtId="49" fontId="0" fillId="0" borderId="2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165" fontId="2" fillId="0" borderId="0" xfId="0" applyNumberFormat="1" applyFont="1"/>
    <xf numFmtId="164" fontId="2" fillId="0" borderId="4" xfId="0" applyNumberFormat="1" applyFont="1" applyBorder="1"/>
    <xf numFmtId="165" fontId="2" fillId="0" borderId="4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4" fontId="2" fillId="0" borderId="5" xfId="0" applyNumberFormat="1" applyFont="1" applyBorder="1"/>
    <xf numFmtId="165" fontId="2" fillId="0" borderId="5" xfId="0" applyNumberFormat="1" applyFont="1" applyBorder="1"/>
    <xf numFmtId="164" fontId="2" fillId="0" borderId="6" xfId="0" applyNumberFormat="1" applyFont="1" applyBorder="1"/>
    <xf numFmtId="165" fontId="2" fillId="0" borderId="6" xfId="0" applyNumberFormat="1" applyFont="1" applyBorder="1"/>
    <xf numFmtId="49" fontId="1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4" fillId="0" borderId="0" xfId="1" applyFont="1"/>
    <xf numFmtId="0" fontId="5" fillId="0" borderId="0" xfId="1" applyFont="1"/>
    <xf numFmtId="0" fontId="0" fillId="0" borderId="1" xfId="0" applyBorder="1"/>
    <xf numFmtId="0" fontId="0" fillId="0" borderId="1" xfId="0" applyNumberFormat="1" applyBorder="1"/>
    <xf numFmtId="0" fontId="0" fillId="0" borderId="0" xfId="0"/>
    <xf numFmtId="0" fontId="1" fillId="0" borderId="0" xfId="0" applyNumberFormat="1" applyFont="1"/>
    <xf numFmtId="0" fontId="0" fillId="0" borderId="0" xfId="0" applyNumberFormat="1"/>
    <xf numFmtId="8" fontId="0" fillId="0" borderId="0" xfId="0" applyNumberFormat="1"/>
    <xf numFmtId="8" fontId="0" fillId="0" borderId="1" xfId="0" applyNumberFormat="1" applyBorder="1"/>
  </cellXfs>
  <cellStyles count="3">
    <cellStyle name="Normal" xfId="0" builtinId="0"/>
    <cellStyle name="Normal 2" xfId="1" xr:uid="{5D01DB51-41BE-40DE-81C9-C5CC534FBD2F}"/>
    <cellStyle name="Normal 2 2" xfId="2" xr:uid="{2640265A-E70D-46FD-AC7C-354CCABEED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9E8608-EA61-4748-AEA3-13B65403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5FD5-A32F-45D8-9BA9-C4D0DA5868EE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21" customWidth="1"/>
    <col min="2" max="2" width="4.140625" style="21" customWidth="1"/>
    <col min="3" max="3" width="54" style="21" customWidth="1"/>
    <col min="4" max="4" width="3.7109375" style="21" customWidth="1"/>
    <col min="5" max="5" width="90.28515625" style="21" customWidth="1"/>
    <col min="6" max="7" width="8.85546875" style="21"/>
    <col min="8" max="8" width="15.42578125" style="21" customWidth="1"/>
    <col min="9" max="9" width="5.140625" style="21" customWidth="1"/>
    <col min="10" max="11" width="8.85546875" style="21"/>
    <col min="12" max="12" width="3" style="21" customWidth="1"/>
    <col min="13" max="15" width="8.85546875" style="21"/>
    <col min="16" max="16" width="7" style="21" customWidth="1"/>
    <col min="17" max="256" width="8.85546875" style="21"/>
    <col min="257" max="257" width="3" style="21" customWidth="1"/>
    <col min="258" max="258" width="4.140625" style="21" customWidth="1"/>
    <col min="259" max="259" width="54" style="21" customWidth="1"/>
    <col min="260" max="260" width="3.7109375" style="21" customWidth="1"/>
    <col min="261" max="261" width="90.28515625" style="21" customWidth="1"/>
    <col min="262" max="263" width="8.85546875" style="21"/>
    <col min="264" max="264" width="15.42578125" style="21" customWidth="1"/>
    <col min="265" max="265" width="5.140625" style="21" customWidth="1"/>
    <col min="266" max="267" width="8.85546875" style="21"/>
    <col min="268" max="268" width="3" style="21" customWidth="1"/>
    <col min="269" max="271" width="8.85546875" style="21"/>
    <col min="272" max="272" width="7" style="21" customWidth="1"/>
    <col min="273" max="512" width="8.85546875" style="21"/>
    <col min="513" max="513" width="3" style="21" customWidth="1"/>
    <col min="514" max="514" width="4.140625" style="21" customWidth="1"/>
    <col min="515" max="515" width="54" style="21" customWidth="1"/>
    <col min="516" max="516" width="3.7109375" style="21" customWidth="1"/>
    <col min="517" max="517" width="90.28515625" style="21" customWidth="1"/>
    <col min="518" max="519" width="8.85546875" style="21"/>
    <col min="520" max="520" width="15.42578125" style="21" customWidth="1"/>
    <col min="521" max="521" width="5.140625" style="21" customWidth="1"/>
    <col min="522" max="523" width="8.85546875" style="21"/>
    <col min="524" max="524" width="3" style="21" customWidth="1"/>
    <col min="525" max="527" width="8.85546875" style="21"/>
    <col min="528" max="528" width="7" style="21" customWidth="1"/>
    <col min="529" max="768" width="8.85546875" style="21"/>
    <col min="769" max="769" width="3" style="21" customWidth="1"/>
    <col min="770" max="770" width="4.140625" style="21" customWidth="1"/>
    <col min="771" max="771" width="54" style="21" customWidth="1"/>
    <col min="772" max="772" width="3.7109375" style="21" customWidth="1"/>
    <col min="773" max="773" width="90.28515625" style="21" customWidth="1"/>
    <col min="774" max="775" width="8.85546875" style="21"/>
    <col min="776" max="776" width="15.42578125" style="21" customWidth="1"/>
    <col min="777" max="777" width="5.140625" style="21" customWidth="1"/>
    <col min="778" max="779" width="8.85546875" style="21"/>
    <col min="780" max="780" width="3" style="21" customWidth="1"/>
    <col min="781" max="783" width="8.85546875" style="21"/>
    <col min="784" max="784" width="7" style="21" customWidth="1"/>
    <col min="785" max="1024" width="8.85546875" style="21"/>
    <col min="1025" max="1025" width="3" style="21" customWidth="1"/>
    <col min="1026" max="1026" width="4.140625" style="21" customWidth="1"/>
    <col min="1027" max="1027" width="54" style="21" customWidth="1"/>
    <col min="1028" max="1028" width="3.7109375" style="21" customWidth="1"/>
    <col min="1029" max="1029" width="90.28515625" style="21" customWidth="1"/>
    <col min="1030" max="1031" width="8.85546875" style="21"/>
    <col min="1032" max="1032" width="15.42578125" style="21" customWidth="1"/>
    <col min="1033" max="1033" width="5.140625" style="21" customWidth="1"/>
    <col min="1034" max="1035" width="8.85546875" style="21"/>
    <col min="1036" max="1036" width="3" style="21" customWidth="1"/>
    <col min="1037" max="1039" width="8.85546875" style="21"/>
    <col min="1040" max="1040" width="7" style="21" customWidth="1"/>
    <col min="1041" max="1280" width="8.85546875" style="21"/>
    <col min="1281" max="1281" width="3" style="21" customWidth="1"/>
    <col min="1282" max="1282" width="4.140625" style="21" customWidth="1"/>
    <col min="1283" max="1283" width="54" style="21" customWidth="1"/>
    <col min="1284" max="1284" width="3.7109375" style="21" customWidth="1"/>
    <col min="1285" max="1285" width="90.28515625" style="21" customWidth="1"/>
    <col min="1286" max="1287" width="8.85546875" style="21"/>
    <col min="1288" max="1288" width="15.42578125" style="21" customWidth="1"/>
    <col min="1289" max="1289" width="5.140625" style="21" customWidth="1"/>
    <col min="1290" max="1291" width="8.85546875" style="21"/>
    <col min="1292" max="1292" width="3" style="21" customWidth="1"/>
    <col min="1293" max="1295" width="8.85546875" style="21"/>
    <col min="1296" max="1296" width="7" style="21" customWidth="1"/>
    <col min="1297" max="1536" width="8.85546875" style="21"/>
    <col min="1537" max="1537" width="3" style="21" customWidth="1"/>
    <col min="1538" max="1538" width="4.140625" style="21" customWidth="1"/>
    <col min="1539" max="1539" width="54" style="21" customWidth="1"/>
    <col min="1540" max="1540" width="3.7109375" style="21" customWidth="1"/>
    <col min="1541" max="1541" width="90.28515625" style="21" customWidth="1"/>
    <col min="1542" max="1543" width="8.85546875" style="21"/>
    <col min="1544" max="1544" width="15.42578125" style="21" customWidth="1"/>
    <col min="1545" max="1545" width="5.140625" style="21" customWidth="1"/>
    <col min="1546" max="1547" width="8.85546875" style="21"/>
    <col min="1548" max="1548" width="3" style="21" customWidth="1"/>
    <col min="1549" max="1551" width="8.85546875" style="21"/>
    <col min="1552" max="1552" width="7" style="21" customWidth="1"/>
    <col min="1553" max="1792" width="8.85546875" style="21"/>
    <col min="1793" max="1793" width="3" style="21" customWidth="1"/>
    <col min="1794" max="1794" width="4.140625" style="21" customWidth="1"/>
    <col min="1795" max="1795" width="54" style="21" customWidth="1"/>
    <col min="1796" max="1796" width="3.7109375" style="21" customWidth="1"/>
    <col min="1797" max="1797" width="90.28515625" style="21" customWidth="1"/>
    <col min="1798" max="1799" width="8.85546875" style="21"/>
    <col min="1800" max="1800" width="15.42578125" style="21" customWidth="1"/>
    <col min="1801" max="1801" width="5.140625" style="21" customWidth="1"/>
    <col min="1802" max="1803" width="8.85546875" style="21"/>
    <col min="1804" max="1804" width="3" style="21" customWidth="1"/>
    <col min="1805" max="1807" width="8.85546875" style="21"/>
    <col min="1808" max="1808" width="7" style="21" customWidth="1"/>
    <col min="1809" max="2048" width="8.85546875" style="21"/>
    <col min="2049" max="2049" width="3" style="21" customWidth="1"/>
    <col min="2050" max="2050" width="4.140625" style="21" customWidth="1"/>
    <col min="2051" max="2051" width="54" style="21" customWidth="1"/>
    <col min="2052" max="2052" width="3.7109375" style="21" customWidth="1"/>
    <col min="2053" max="2053" width="90.28515625" style="21" customWidth="1"/>
    <col min="2054" max="2055" width="8.85546875" style="21"/>
    <col min="2056" max="2056" width="15.42578125" style="21" customWidth="1"/>
    <col min="2057" max="2057" width="5.140625" style="21" customWidth="1"/>
    <col min="2058" max="2059" width="8.85546875" style="21"/>
    <col min="2060" max="2060" width="3" style="21" customWidth="1"/>
    <col min="2061" max="2063" width="8.85546875" style="21"/>
    <col min="2064" max="2064" width="7" style="21" customWidth="1"/>
    <col min="2065" max="2304" width="8.85546875" style="21"/>
    <col min="2305" max="2305" width="3" style="21" customWidth="1"/>
    <col min="2306" max="2306" width="4.140625" style="21" customWidth="1"/>
    <col min="2307" max="2307" width="54" style="21" customWidth="1"/>
    <col min="2308" max="2308" width="3.7109375" style="21" customWidth="1"/>
    <col min="2309" max="2309" width="90.28515625" style="21" customWidth="1"/>
    <col min="2310" max="2311" width="8.85546875" style="21"/>
    <col min="2312" max="2312" width="15.42578125" style="21" customWidth="1"/>
    <col min="2313" max="2313" width="5.140625" style="21" customWidth="1"/>
    <col min="2314" max="2315" width="8.85546875" style="21"/>
    <col min="2316" max="2316" width="3" style="21" customWidth="1"/>
    <col min="2317" max="2319" width="8.85546875" style="21"/>
    <col min="2320" max="2320" width="7" style="21" customWidth="1"/>
    <col min="2321" max="2560" width="8.85546875" style="21"/>
    <col min="2561" max="2561" width="3" style="21" customWidth="1"/>
    <col min="2562" max="2562" width="4.140625" style="21" customWidth="1"/>
    <col min="2563" max="2563" width="54" style="21" customWidth="1"/>
    <col min="2564" max="2564" width="3.7109375" style="21" customWidth="1"/>
    <col min="2565" max="2565" width="90.28515625" style="21" customWidth="1"/>
    <col min="2566" max="2567" width="8.85546875" style="21"/>
    <col min="2568" max="2568" width="15.42578125" style="21" customWidth="1"/>
    <col min="2569" max="2569" width="5.140625" style="21" customWidth="1"/>
    <col min="2570" max="2571" width="8.85546875" style="21"/>
    <col min="2572" max="2572" width="3" style="21" customWidth="1"/>
    <col min="2573" max="2575" width="8.85546875" style="21"/>
    <col min="2576" max="2576" width="7" style="21" customWidth="1"/>
    <col min="2577" max="2816" width="8.85546875" style="21"/>
    <col min="2817" max="2817" width="3" style="21" customWidth="1"/>
    <col min="2818" max="2818" width="4.140625" style="21" customWidth="1"/>
    <col min="2819" max="2819" width="54" style="21" customWidth="1"/>
    <col min="2820" max="2820" width="3.7109375" style="21" customWidth="1"/>
    <col min="2821" max="2821" width="90.28515625" style="21" customWidth="1"/>
    <col min="2822" max="2823" width="8.85546875" style="21"/>
    <col min="2824" max="2824" width="15.42578125" style="21" customWidth="1"/>
    <col min="2825" max="2825" width="5.140625" style="21" customWidth="1"/>
    <col min="2826" max="2827" width="8.85546875" style="21"/>
    <col min="2828" max="2828" width="3" style="21" customWidth="1"/>
    <col min="2829" max="2831" width="8.85546875" style="21"/>
    <col min="2832" max="2832" width="7" style="21" customWidth="1"/>
    <col min="2833" max="3072" width="8.85546875" style="21"/>
    <col min="3073" max="3073" width="3" style="21" customWidth="1"/>
    <col min="3074" max="3074" width="4.140625" style="21" customWidth="1"/>
    <col min="3075" max="3075" width="54" style="21" customWidth="1"/>
    <col min="3076" max="3076" width="3.7109375" style="21" customWidth="1"/>
    <col min="3077" max="3077" width="90.28515625" style="21" customWidth="1"/>
    <col min="3078" max="3079" width="8.85546875" style="21"/>
    <col min="3080" max="3080" width="15.42578125" style="21" customWidth="1"/>
    <col min="3081" max="3081" width="5.140625" style="21" customWidth="1"/>
    <col min="3082" max="3083" width="8.85546875" style="21"/>
    <col min="3084" max="3084" width="3" style="21" customWidth="1"/>
    <col min="3085" max="3087" width="8.85546875" style="21"/>
    <col min="3088" max="3088" width="7" style="21" customWidth="1"/>
    <col min="3089" max="3328" width="8.85546875" style="21"/>
    <col min="3329" max="3329" width="3" style="21" customWidth="1"/>
    <col min="3330" max="3330" width="4.140625" style="21" customWidth="1"/>
    <col min="3331" max="3331" width="54" style="21" customWidth="1"/>
    <col min="3332" max="3332" width="3.7109375" style="21" customWidth="1"/>
    <col min="3333" max="3333" width="90.28515625" style="21" customWidth="1"/>
    <col min="3334" max="3335" width="8.85546875" style="21"/>
    <col min="3336" max="3336" width="15.42578125" style="21" customWidth="1"/>
    <col min="3337" max="3337" width="5.140625" style="21" customWidth="1"/>
    <col min="3338" max="3339" width="8.85546875" style="21"/>
    <col min="3340" max="3340" width="3" style="21" customWidth="1"/>
    <col min="3341" max="3343" width="8.85546875" style="21"/>
    <col min="3344" max="3344" width="7" style="21" customWidth="1"/>
    <col min="3345" max="3584" width="8.85546875" style="21"/>
    <col min="3585" max="3585" width="3" style="21" customWidth="1"/>
    <col min="3586" max="3586" width="4.140625" style="21" customWidth="1"/>
    <col min="3587" max="3587" width="54" style="21" customWidth="1"/>
    <col min="3588" max="3588" width="3.7109375" style="21" customWidth="1"/>
    <col min="3589" max="3589" width="90.28515625" style="21" customWidth="1"/>
    <col min="3590" max="3591" width="8.85546875" style="21"/>
    <col min="3592" max="3592" width="15.42578125" style="21" customWidth="1"/>
    <col min="3593" max="3593" width="5.140625" style="21" customWidth="1"/>
    <col min="3594" max="3595" width="8.85546875" style="21"/>
    <col min="3596" max="3596" width="3" style="21" customWidth="1"/>
    <col min="3597" max="3599" width="8.85546875" style="21"/>
    <col min="3600" max="3600" width="7" style="21" customWidth="1"/>
    <col min="3601" max="3840" width="8.85546875" style="21"/>
    <col min="3841" max="3841" width="3" style="21" customWidth="1"/>
    <col min="3842" max="3842" width="4.140625" style="21" customWidth="1"/>
    <col min="3843" max="3843" width="54" style="21" customWidth="1"/>
    <col min="3844" max="3844" width="3.7109375" style="21" customWidth="1"/>
    <col min="3845" max="3845" width="90.28515625" style="21" customWidth="1"/>
    <col min="3846" max="3847" width="8.85546875" style="21"/>
    <col min="3848" max="3848" width="15.42578125" style="21" customWidth="1"/>
    <col min="3849" max="3849" width="5.140625" style="21" customWidth="1"/>
    <col min="3850" max="3851" width="8.85546875" style="21"/>
    <col min="3852" max="3852" width="3" style="21" customWidth="1"/>
    <col min="3853" max="3855" width="8.85546875" style="21"/>
    <col min="3856" max="3856" width="7" style="21" customWidth="1"/>
    <col min="3857" max="4096" width="8.85546875" style="21"/>
    <col min="4097" max="4097" width="3" style="21" customWidth="1"/>
    <col min="4098" max="4098" width="4.140625" style="21" customWidth="1"/>
    <col min="4099" max="4099" width="54" style="21" customWidth="1"/>
    <col min="4100" max="4100" width="3.7109375" style="21" customWidth="1"/>
    <col min="4101" max="4101" width="90.28515625" style="21" customWidth="1"/>
    <col min="4102" max="4103" width="8.85546875" style="21"/>
    <col min="4104" max="4104" width="15.42578125" style="21" customWidth="1"/>
    <col min="4105" max="4105" width="5.140625" style="21" customWidth="1"/>
    <col min="4106" max="4107" width="8.85546875" style="21"/>
    <col min="4108" max="4108" width="3" style="21" customWidth="1"/>
    <col min="4109" max="4111" width="8.85546875" style="21"/>
    <col min="4112" max="4112" width="7" style="21" customWidth="1"/>
    <col min="4113" max="4352" width="8.85546875" style="21"/>
    <col min="4353" max="4353" width="3" style="21" customWidth="1"/>
    <col min="4354" max="4354" width="4.140625" style="21" customWidth="1"/>
    <col min="4355" max="4355" width="54" style="21" customWidth="1"/>
    <col min="4356" max="4356" width="3.7109375" style="21" customWidth="1"/>
    <col min="4357" max="4357" width="90.28515625" style="21" customWidth="1"/>
    <col min="4358" max="4359" width="8.85546875" style="21"/>
    <col min="4360" max="4360" width="15.42578125" style="21" customWidth="1"/>
    <col min="4361" max="4361" width="5.140625" style="21" customWidth="1"/>
    <col min="4362" max="4363" width="8.85546875" style="21"/>
    <col min="4364" max="4364" width="3" style="21" customWidth="1"/>
    <col min="4365" max="4367" width="8.85546875" style="21"/>
    <col min="4368" max="4368" width="7" style="21" customWidth="1"/>
    <col min="4369" max="4608" width="8.85546875" style="21"/>
    <col min="4609" max="4609" width="3" style="21" customWidth="1"/>
    <col min="4610" max="4610" width="4.140625" style="21" customWidth="1"/>
    <col min="4611" max="4611" width="54" style="21" customWidth="1"/>
    <col min="4612" max="4612" width="3.7109375" style="21" customWidth="1"/>
    <col min="4613" max="4613" width="90.28515625" style="21" customWidth="1"/>
    <col min="4614" max="4615" width="8.85546875" style="21"/>
    <col min="4616" max="4616" width="15.42578125" style="21" customWidth="1"/>
    <col min="4617" max="4617" width="5.140625" style="21" customWidth="1"/>
    <col min="4618" max="4619" width="8.85546875" style="21"/>
    <col min="4620" max="4620" width="3" style="21" customWidth="1"/>
    <col min="4621" max="4623" width="8.85546875" style="21"/>
    <col min="4624" max="4624" width="7" style="21" customWidth="1"/>
    <col min="4625" max="4864" width="8.85546875" style="21"/>
    <col min="4865" max="4865" width="3" style="21" customWidth="1"/>
    <col min="4866" max="4866" width="4.140625" style="21" customWidth="1"/>
    <col min="4867" max="4867" width="54" style="21" customWidth="1"/>
    <col min="4868" max="4868" width="3.7109375" style="21" customWidth="1"/>
    <col min="4869" max="4869" width="90.28515625" style="21" customWidth="1"/>
    <col min="4870" max="4871" width="8.85546875" style="21"/>
    <col min="4872" max="4872" width="15.42578125" style="21" customWidth="1"/>
    <col min="4873" max="4873" width="5.140625" style="21" customWidth="1"/>
    <col min="4874" max="4875" width="8.85546875" style="21"/>
    <col min="4876" max="4876" width="3" style="21" customWidth="1"/>
    <col min="4877" max="4879" width="8.85546875" style="21"/>
    <col min="4880" max="4880" width="7" style="21" customWidth="1"/>
    <col min="4881" max="5120" width="8.85546875" style="21"/>
    <col min="5121" max="5121" width="3" style="21" customWidth="1"/>
    <col min="5122" max="5122" width="4.140625" style="21" customWidth="1"/>
    <col min="5123" max="5123" width="54" style="21" customWidth="1"/>
    <col min="5124" max="5124" width="3.7109375" style="21" customWidth="1"/>
    <col min="5125" max="5125" width="90.28515625" style="21" customWidth="1"/>
    <col min="5126" max="5127" width="8.85546875" style="21"/>
    <col min="5128" max="5128" width="15.42578125" style="21" customWidth="1"/>
    <col min="5129" max="5129" width="5.140625" style="21" customWidth="1"/>
    <col min="5130" max="5131" width="8.85546875" style="21"/>
    <col min="5132" max="5132" width="3" style="21" customWidth="1"/>
    <col min="5133" max="5135" width="8.85546875" style="21"/>
    <col min="5136" max="5136" width="7" style="21" customWidth="1"/>
    <col min="5137" max="5376" width="8.85546875" style="21"/>
    <col min="5377" max="5377" width="3" style="21" customWidth="1"/>
    <col min="5378" max="5378" width="4.140625" style="21" customWidth="1"/>
    <col min="5379" max="5379" width="54" style="21" customWidth="1"/>
    <col min="5380" max="5380" width="3.7109375" style="21" customWidth="1"/>
    <col min="5381" max="5381" width="90.28515625" style="21" customWidth="1"/>
    <col min="5382" max="5383" width="8.85546875" style="21"/>
    <col min="5384" max="5384" width="15.42578125" style="21" customWidth="1"/>
    <col min="5385" max="5385" width="5.140625" style="21" customWidth="1"/>
    <col min="5386" max="5387" width="8.85546875" style="21"/>
    <col min="5388" max="5388" width="3" style="21" customWidth="1"/>
    <col min="5389" max="5391" width="8.85546875" style="21"/>
    <col min="5392" max="5392" width="7" style="21" customWidth="1"/>
    <col min="5393" max="5632" width="8.85546875" style="21"/>
    <col min="5633" max="5633" width="3" style="21" customWidth="1"/>
    <col min="5634" max="5634" width="4.140625" style="21" customWidth="1"/>
    <col min="5635" max="5635" width="54" style="21" customWidth="1"/>
    <col min="5636" max="5636" width="3.7109375" style="21" customWidth="1"/>
    <col min="5637" max="5637" width="90.28515625" style="21" customWidth="1"/>
    <col min="5638" max="5639" width="8.85546875" style="21"/>
    <col min="5640" max="5640" width="15.42578125" style="21" customWidth="1"/>
    <col min="5641" max="5641" width="5.140625" style="21" customWidth="1"/>
    <col min="5642" max="5643" width="8.85546875" style="21"/>
    <col min="5644" max="5644" width="3" style="21" customWidth="1"/>
    <col min="5645" max="5647" width="8.85546875" style="21"/>
    <col min="5648" max="5648" width="7" style="21" customWidth="1"/>
    <col min="5649" max="5888" width="8.85546875" style="21"/>
    <col min="5889" max="5889" width="3" style="21" customWidth="1"/>
    <col min="5890" max="5890" width="4.140625" style="21" customWidth="1"/>
    <col min="5891" max="5891" width="54" style="21" customWidth="1"/>
    <col min="5892" max="5892" width="3.7109375" style="21" customWidth="1"/>
    <col min="5893" max="5893" width="90.28515625" style="21" customWidth="1"/>
    <col min="5894" max="5895" width="8.85546875" style="21"/>
    <col min="5896" max="5896" width="15.42578125" style="21" customWidth="1"/>
    <col min="5897" max="5897" width="5.140625" style="21" customWidth="1"/>
    <col min="5898" max="5899" width="8.85546875" style="21"/>
    <col min="5900" max="5900" width="3" style="21" customWidth="1"/>
    <col min="5901" max="5903" width="8.85546875" style="21"/>
    <col min="5904" max="5904" width="7" style="21" customWidth="1"/>
    <col min="5905" max="6144" width="8.85546875" style="21"/>
    <col min="6145" max="6145" width="3" style="21" customWidth="1"/>
    <col min="6146" max="6146" width="4.140625" style="21" customWidth="1"/>
    <col min="6147" max="6147" width="54" style="21" customWidth="1"/>
    <col min="6148" max="6148" width="3.7109375" style="21" customWidth="1"/>
    <col min="6149" max="6149" width="90.28515625" style="21" customWidth="1"/>
    <col min="6150" max="6151" width="8.85546875" style="21"/>
    <col min="6152" max="6152" width="15.42578125" style="21" customWidth="1"/>
    <col min="6153" max="6153" width="5.140625" style="21" customWidth="1"/>
    <col min="6154" max="6155" width="8.85546875" style="21"/>
    <col min="6156" max="6156" width="3" style="21" customWidth="1"/>
    <col min="6157" max="6159" width="8.85546875" style="21"/>
    <col min="6160" max="6160" width="7" style="21" customWidth="1"/>
    <col min="6161" max="6400" width="8.85546875" style="21"/>
    <col min="6401" max="6401" width="3" style="21" customWidth="1"/>
    <col min="6402" max="6402" width="4.140625" style="21" customWidth="1"/>
    <col min="6403" max="6403" width="54" style="21" customWidth="1"/>
    <col min="6404" max="6404" width="3.7109375" style="21" customWidth="1"/>
    <col min="6405" max="6405" width="90.28515625" style="21" customWidth="1"/>
    <col min="6406" max="6407" width="8.85546875" style="21"/>
    <col min="6408" max="6408" width="15.42578125" style="21" customWidth="1"/>
    <col min="6409" max="6409" width="5.140625" style="21" customWidth="1"/>
    <col min="6410" max="6411" width="8.85546875" style="21"/>
    <col min="6412" max="6412" width="3" style="21" customWidth="1"/>
    <col min="6413" max="6415" width="8.85546875" style="21"/>
    <col min="6416" max="6416" width="7" style="21" customWidth="1"/>
    <col min="6417" max="6656" width="8.85546875" style="21"/>
    <col min="6657" max="6657" width="3" style="21" customWidth="1"/>
    <col min="6658" max="6658" width="4.140625" style="21" customWidth="1"/>
    <col min="6659" max="6659" width="54" style="21" customWidth="1"/>
    <col min="6660" max="6660" width="3.7109375" style="21" customWidth="1"/>
    <col min="6661" max="6661" width="90.28515625" style="21" customWidth="1"/>
    <col min="6662" max="6663" width="8.85546875" style="21"/>
    <col min="6664" max="6664" width="15.42578125" style="21" customWidth="1"/>
    <col min="6665" max="6665" width="5.140625" style="21" customWidth="1"/>
    <col min="6666" max="6667" width="8.85546875" style="21"/>
    <col min="6668" max="6668" width="3" style="21" customWidth="1"/>
    <col min="6669" max="6671" width="8.85546875" style="21"/>
    <col min="6672" max="6672" width="7" style="21" customWidth="1"/>
    <col min="6673" max="6912" width="8.85546875" style="21"/>
    <col min="6913" max="6913" width="3" style="21" customWidth="1"/>
    <col min="6914" max="6914" width="4.140625" style="21" customWidth="1"/>
    <col min="6915" max="6915" width="54" style="21" customWidth="1"/>
    <col min="6916" max="6916" width="3.7109375" style="21" customWidth="1"/>
    <col min="6917" max="6917" width="90.28515625" style="21" customWidth="1"/>
    <col min="6918" max="6919" width="8.85546875" style="21"/>
    <col min="6920" max="6920" width="15.42578125" style="21" customWidth="1"/>
    <col min="6921" max="6921" width="5.140625" style="21" customWidth="1"/>
    <col min="6922" max="6923" width="8.85546875" style="21"/>
    <col min="6924" max="6924" width="3" style="21" customWidth="1"/>
    <col min="6925" max="6927" width="8.85546875" style="21"/>
    <col min="6928" max="6928" width="7" style="21" customWidth="1"/>
    <col min="6929" max="7168" width="8.85546875" style="21"/>
    <col min="7169" max="7169" width="3" style="21" customWidth="1"/>
    <col min="7170" max="7170" width="4.140625" style="21" customWidth="1"/>
    <col min="7171" max="7171" width="54" style="21" customWidth="1"/>
    <col min="7172" max="7172" width="3.7109375" style="21" customWidth="1"/>
    <col min="7173" max="7173" width="90.28515625" style="21" customWidth="1"/>
    <col min="7174" max="7175" width="8.85546875" style="21"/>
    <col min="7176" max="7176" width="15.42578125" style="21" customWidth="1"/>
    <col min="7177" max="7177" width="5.140625" style="21" customWidth="1"/>
    <col min="7178" max="7179" width="8.85546875" style="21"/>
    <col min="7180" max="7180" width="3" style="21" customWidth="1"/>
    <col min="7181" max="7183" width="8.85546875" style="21"/>
    <col min="7184" max="7184" width="7" style="21" customWidth="1"/>
    <col min="7185" max="7424" width="8.85546875" style="21"/>
    <col min="7425" max="7425" width="3" style="21" customWidth="1"/>
    <col min="7426" max="7426" width="4.140625" style="21" customWidth="1"/>
    <col min="7427" max="7427" width="54" style="21" customWidth="1"/>
    <col min="7428" max="7428" width="3.7109375" style="21" customWidth="1"/>
    <col min="7429" max="7429" width="90.28515625" style="21" customWidth="1"/>
    <col min="7430" max="7431" width="8.85546875" style="21"/>
    <col min="7432" max="7432" width="15.42578125" style="21" customWidth="1"/>
    <col min="7433" max="7433" width="5.140625" style="21" customWidth="1"/>
    <col min="7434" max="7435" width="8.85546875" style="21"/>
    <col min="7436" max="7436" width="3" style="21" customWidth="1"/>
    <col min="7437" max="7439" width="8.85546875" style="21"/>
    <col min="7440" max="7440" width="7" style="21" customWidth="1"/>
    <col min="7441" max="7680" width="8.85546875" style="21"/>
    <col min="7681" max="7681" width="3" style="21" customWidth="1"/>
    <col min="7682" max="7682" width="4.140625" style="21" customWidth="1"/>
    <col min="7683" max="7683" width="54" style="21" customWidth="1"/>
    <col min="7684" max="7684" width="3.7109375" style="21" customWidth="1"/>
    <col min="7685" max="7685" width="90.28515625" style="21" customWidth="1"/>
    <col min="7686" max="7687" width="8.85546875" style="21"/>
    <col min="7688" max="7688" width="15.42578125" style="21" customWidth="1"/>
    <col min="7689" max="7689" width="5.140625" style="21" customWidth="1"/>
    <col min="7690" max="7691" width="8.85546875" style="21"/>
    <col min="7692" max="7692" width="3" style="21" customWidth="1"/>
    <col min="7693" max="7695" width="8.85546875" style="21"/>
    <col min="7696" max="7696" width="7" style="21" customWidth="1"/>
    <col min="7697" max="7936" width="8.85546875" style="21"/>
    <col min="7937" max="7937" width="3" style="21" customWidth="1"/>
    <col min="7938" max="7938" width="4.140625" style="21" customWidth="1"/>
    <col min="7939" max="7939" width="54" style="21" customWidth="1"/>
    <col min="7940" max="7940" width="3.7109375" style="21" customWidth="1"/>
    <col min="7941" max="7941" width="90.28515625" style="21" customWidth="1"/>
    <col min="7942" max="7943" width="8.85546875" style="21"/>
    <col min="7944" max="7944" width="15.42578125" style="21" customWidth="1"/>
    <col min="7945" max="7945" width="5.140625" style="21" customWidth="1"/>
    <col min="7946" max="7947" width="8.85546875" style="21"/>
    <col min="7948" max="7948" width="3" style="21" customWidth="1"/>
    <col min="7949" max="7951" width="8.85546875" style="21"/>
    <col min="7952" max="7952" width="7" style="21" customWidth="1"/>
    <col min="7953" max="8192" width="8.85546875" style="21"/>
    <col min="8193" max="8193" width="3" style="21" customWidth="1"/>
    <col min="8194" max="8194" width="4.140625" style="21" customWidth="1"/>
    <col min="8195" max="8195" width="54" style="21" customWidth="1"/>
    <col min="8196" max="8196" width="3.7109375" style="21" customWidth="1"/>
    <col min="8197" max="8197" width="90.28515625" style="21" customWidth="1"/>
    <col min="8198" max="8199" width="8.85546875" style="21"/>
    <col min="8200" max="8200" width="15.42578125" style="21" customWidth="1"/>
    <col min="8201" max="8201" width="5.140625" style="21" customWidth="1"/>
    <col min="8202" max="8203" width="8.85546875" style="21"/>
    <col min="8204" max="8204" width="3" style="21" customWidth="1"/>
    <col min="8205" max="8207" width="8.85546875" style="21"/>
    <col min="8208" max="8208" width="7" style="21" customWidth="1"/>
    <col min="8209" max="8448" width="8.85546875" style="21"/>
    <col min="8449" max="8449" width="3" style="21" customWidth="1"/>
    <col min="8450" max="8450" width="4.140625" style="21" customWidth="1"/>
    <col min="8451" max="8451" width="54" style="21" customWidth="1"/>
    <col min="8452" max="8452" width="3.7109375" style="21" customWidth="1"/>
    <col min="8453" max="8453" width="90.28515625" style="21" customWidth="1"/>
    <col min="8454" max="8455" width="8.85546875" style="21"/>
    <col min="8456" max="8456" width="15.42578125" style="21" customWidth="1"/>
    <col min="8457" max="8457" width="5.140625" style="21" customWidth="1"/>
    <col min="8458" max="8459" width="8.85546875" style="21"/>
    <col min="8460" max="8460" width="3" style="21" customWidth="1"/>
    <col min="8461" max="8463" width="8.85546875" style="21"/>
    <col min="8464" max="8464" width="7" style="21" customWidth="1"/>
    <col min="8465" max="8704" width="8.85546875" style="21"/>
    <col min="8705" max="8705" width="3" style="21" customWidth="1"/>
    <col min="8706" max="8706" width="4.140625" style="21" customWidth="1"/>
    <col min="8707" max="8707" width="54" style="21" customWidth="1"/>
    <col min="8708" max="8708" width="3.7109375" style="21" customWidth="1"/>
    <col min="8709" max="8709" width="90.28515625" style="21" customWidth="1"/>
    <col min="8710" max="8711" width="8.85546875" style="21"/>
    <col min="8712" max="8712" width="15.42578125" style="21" customWidth="1"/>
    <col min="8713" max="8713" width="5.140625" style="21" customWidth="1"/>
    <col min="8714" max="8715" width="8.85546875" style="21"/>
    <col min="8716" max="8716" width="3" style="21" customWidth="1"/>
    <col min="8717" max="8719" width="8.85546875" style="21"/>
    <col min="8720" max="8720" width="7" style="21" customWidth="1"/>
    <col min="8721" max="8960" width="8.85546875" style="21"/>
    <col min="8961" max="8961" width="3" style="21" customWidth="1"/>
    <col min="8962" max="8962" width="4.140625" style="21" customWidth="1"/>
    <col min="8963" max="8963" width="54" style="21" customWidth="1"/>
    <col min="8964" max="8964" width="3.7109375" style="21" customWidth="1"/>
    <col min="8965" max="8965" width="90.28515625" style="21" customWidth="1"/>
    <col min="8966" max="8967" width="8.85546875" style="21"/>
    <col min="8968" max="8968" width="15.42578125" style="21" customWidth="1"/>
    <col min="8969" max="8969" width="5.140625" style="21" customWidth="1"/>
    <col min="8970" max="8971" width="8.85546875" style="21"/>
    <col min="8972" max="8972" width="3" style="21" customWidth="1"/>
    <col min="8973" max="8975" width="8.85546875" style="21"/>
    <col min="8976" max="8976" width="7" style="21" customWidth="1"/>
    <col min="8977" max="9216" width="8.85546875" style="21"/>
    <col min="9217" max="9217" width="3" style="21" customWidth="1"/>
    <col min="9218" max="9218" width="4.140625" style="21" customWidth="1"/>
    <col min="9219" max="9219" width="54" style="21" customWidth="1"/>
    <col min="9220" max="9220" width="3.7109375" style="21" customWidth="1"/>
    <col min="9221" max="9221" width="90.28515625" style="21" customWidth="1"/>
    <col min="9222" max="9223" width="8.85546875" style="21"/>
    <col min="9224" max="9224" width="15.42578125" style="21" customWidth="1"/>
    <col min="9225" max="9225" width="5.140625" style="21" customWidth="1"/>
    <col min="9226" max="9227" width="8.85546875" style="21"/>
    <col min="9228" max="9228" width="3" style="21" customWidth="1"/>
    <col min="9229" max="9231" width="8.85546875" style="21"/>
    <col min="9232" max="9232" width="7" style="21" customWidth="1"/>
    <col min="9233" max="9472" width="8.85546875" style="21"/>
    <col min="9473" max="9473" width="3" style="21" customWidth="1"/>
    <col min="9474" max="9474" width="4.140625" style="21" customWidth="1"/>
    <col min="9475" max="9475" width="54" style="21" customWidth="1"/>
    <col min="9476" max="9476" width="3.7109375" style="21" customWidth="1"/>
    <col min="9477" max="9477" width="90.28515625" style="21" customWidth="1"/>
    <col min="9478" max="9479" width="8.85546875" style="21"/>
    <col min="9480" max="9480" width="15.42578125" style="21" customWidth="1"/>
    <col min="9481" max="9481" width="5.140625" style="21" customWidth="1"/>
    <col min="9482" max="9483" width="8.85546875" style="21"/>
    <col min="9484" max="9484" width="3" style="21" customWidth="1"/>
    <col min="9485" max="9487" width="8.85546875" style="21"/>
    <col min="9488" max="9488" width="7" style="21" customWidth="1"/>
    <col min="9489" max="9728" width="8.85546875" style="21"/>
    <col min="9729" max="9729" width="3" style="21" customWidth="1"/>
    <col min="9730" max="9730" width="4.140625" style="21" customWidth="1"/>
    <col min="9731" max="9731" width="54" style="21" customWidth="1"/>
    <col min="9732" max="9732" width="3.7109375" style="21" customWidth="1"/>
    <col min="9733" max="9733" width="90.28515625" style="21" customWidth="1"/>
    <col min="9734" max="9735" width="8.85546875" style="21"/>
    <col min="9736" max="9736" width="15.42578125" style="21" customWidth="1"/>
    <col min="9737" max="9737" width="5.140625" style="21" customWidth="1"/>
    <col min="9738" max="9739" width="8.85546875" style="21"/>
    <col min="9740" max="9740" width="3" style="21" customWidth="1"/>
    <col min="9741" max="9743" width="8.85546875" style="21"/>
    <col min="9744" max="9744" width="7" style="21" customWidth="1"/>
    <col min="9745" max="9984" width="8.85546875" style="21"/>
    <col min="9985" max="9985" width="3" style="21" customWidth="1"/>
    <col min="9986" max="9986" width="4.140625" style="21" customWidth="1"/>
    <col min="9987" max="9987" width="54" style="21" customWidth="1"/>
    <col min="9988" max="9988" width="3.7109375" style="21" customWidth="1"/>
    <col min="9989" max="9989" width="90.28515625" style="21" customWidth="1"/>
    <col min="9990" max="9991" width="8.85546875" style="21"/>
    <col min="9992" max="9992" width="15.42578125" style="21" customWidth="1"/>
    <col min="9993" max="9993" width="5.140625" style="21" customWidth="1"/>
    <col min="9994" max="9995" width="8.85546875" style="21"/>
    <col min="9996" max="9996" width="3" style="21" customWidth="1"/>
    <col min="9997" max="9999" width="8.85546875" style="21"/>
    <col min="10000" max="10000" width="7" style="21" customWidth="1"/>
    <col min="10001" max="10240" width="8.85546875" style="21"/>
    <col min="10241" max="10241" width="3" style="21" customWidth="1"/>
    <col min="10242" max="10242" width="4.140625" style="21" customWidth="1"/>
    <col min="10243" max="10243" width="54" style="21" customWidth="1"/>
    <col min="10244" max="10244" width="3.7109375" style="21" customWidth="1"/>
    <col min="10245" max="10245" width="90.28515625" style="21" customWidth="1"/>
    <col min="10246" max="10247" width="8.85546875" style="21"/>
    <col min="10248" max="10248" width="15.42578125" style="21" customWidth="1"/>
    <col min="10249" max="10249" width="5.140625" style="21" customWidth="1"/>
    <col min="10250" max="10251" width="8.85546875" style="21"/>
    <col min="10252" max="10252" width="3" style="21" customWidth="1"/>
    <col min="10253" max="10255" width="8.85546875" style="21"/>
    <col min="10256" max="10256" width="7" style="21" customWidth="1"/>
    <col min="10257" max="10496" width="8.85546875" style="21"/>
    <col min="10497" max="10497" width="3" style="21" customWidth="1"/>
    <col min="10498" max="10498" width="4.140625" style="21" customWidth="1"/>
    <col min="10499" max="10499" width="54" style="21" customWidth="1"/>
    <col min="10500" max="10500" width="3.7109375" style="21" customWidth="1"/>
    <col min="10501" max="10501" width="90.28515625" style="21" customWidth="1"/>
    <col min="10502" max="10503" width="8.85546875" style="21"/>
    <col min="10504" max="10504" width="15.42578125" style="21" customWidth="1"/>
    <col min="10505" max="10505" width="5.140625" style="21" customWidth="1"/>
    <col min="10506" max="10507" width="8.85546875" style="21"/>
    <col min="10508" max="10508" width="3" style="21" customWidth="1"/>
    <col min="10509" max="10511" width="8.85546875" style="21"/>
    <col min="10512" max="10512" width="7" style="21" customWidth="1"/>
    <col min="10513" max="10752" width="8.85546875" style="21"/>
    <col min="10753" max="10753" width="3" style="21" customWidth="1"/>
    <col min="10754" max="10754" width="4.140625" style="21" customWidth="1"/>
    <col min="10755" max="10755" width="54" style="21" customWidth="1"/>
    <col min="10756" max="10756" width="3.7109375" style="21" customWidth="1"/>
    <col min="10757" max="10757" width="90.28515625" style="21" customWidth="1"/>
    <col min="10758" max="10759" width="8.85546875" style="21"/>
    <col min="10760" max="10760" width="15.42578125" style="21" customWidth="1"/>
    <col min="10761" max="10761" width="5.140625" style="21" customWidth="1"/>
    <col min="10762" max="10763" width="8.85546875" style="21"/>
    <col min="10764" max="10764" width="3" style="21" customWidth="1"/>
    <col min="10765" max="10767" width="8.85546875" style="21"/>
    <col min="10768" max="10768" width="7" style="21" customWidth="1"/>
    <col min="10769" max="11008" width="8.85546875" style="21"/>
    <col min="11009" max="11009" width="3" style="21" customWidth="1"/>
    <col min="11010" max="11010" width="4.140625" style="21" customWidth="1"/>
    <col min="11011" max="11011" width="54" style="21" customWidth="1"/>
    <col min="11012" max="11012" width="3.7109375" style="21" customWidth="1"/>
    <col min="11013" max="11013" width="90.28515625" style="21" customWidth="1"/>
    <col min="11014" max="11015" width="8.85546875" style="21"/>
    <col min="11016" max="11016" width="15.42578125" style="21" customWidth="1"/>
    <col min="11017" max="11017" width="5.140625" style="21" customWidth="1"/>
    <col min="11018" max="11019" width="8.85546875" style="21"/>
    <col min="11020" max="11020" width="3" style="21" customWidth="1"/>
    <col min="11021" max="11023" width="8.85546875" style="21"/>
    <col min="11024" max="11024" width="7" style="21" customWidth="1"/>
    <col min="11025" max="11264" width="8.85546875" style="21"/>
    <col min="11265" max="11265" width="3" style="21" customWidth="1"/>
    <col min="11266" max="11266" width="4.140625" style="21" customWidth="1"/>
    <col min="11267" max="11267" width="54" style="21" customWidth="1"/>
    <col min="11268" max="11268" width="3.7109375" style="21" customWidth="1"/>
    <col min="11269" max="11269" width="90.28515625" style="21" customWidth="1"/>
    <col min="11270" max="11271" width="8.85546875" style="21"/>
    <col min="11272" max="11272" width="15.42578125" style="21" customWidth="1"/>
    <col min="11273" max="11273" width="5.140625" style="21" customWidth="1"/>
    <col min="11274" max="11275" width="8.85546875" style="21"/>
    <col min="11276" max="11276" width="3" style="21" customWidth="1"/>
    <col min="11277" max="11279" width="8.85546875" style="21"/>
    <col min="11280" max="11280" width="7" style="21" customWidth="1"/>
    <col min="11281" max="11520" width="8.85546875" style="21"/>
    <col min="11521" max="11521" width="3" style="21" customWidth="1"/>
    <col min="11522" max="11522" width="4.140625" style="21" customWidth="1"/>
    <col min="11523" max="11523" width="54" style="21" customWidth="1"/>
    <col min="11524" max="11524" width="3.7109375" style="21" customWidth="1"/>
    <col min="11525" max="11525" width="90.28515625" style="21" customWidth="1"/>
    <col min="11526" max="11527" width="8.85546875" style="21"/>
    <col min="11528" max="11528" width="15.42578125" style="21" customWidth="1"/>
    <col min="11529" max="11529" width="5.140625" style="21" customWidth="1"/>
    <col min="11530" max="11531" width="8.85546875" style="21"/>
    <col min="11532" max="11532" width="3" style="21" customWidth="1"/>
    <col min="11533" max="11535" width="8.85546875" style="21"/>
    <col min="11536" max="11536" width="7" style="21" customWidth="1"/>
    <col min="11537" max="11776" width="8.85546875" style="21"/>
    <col min="11777" max="11777" width="3" style="21" customWidth="1"/>
    <col min="11778" max="11778" width="4.140625" style="21" customWidth="1"/>
    <col min="11779" max="11779" width="54" style="21" customWidth="1"/>
    <col min="11780" max="11780" width="3.7109375" style="21" customWidth="1"/>
    <col min="11781" max="11781" width="90.28515625" style="21" customWidth="1"/>
    <col min="11782" max="11783" width="8.85546875" style="21"/>
    <col min="11784" max="11784" width="15.42578125" style="21" customWidth="1"/>
    <col min="11785" max="11785" width="5.140625" style="21" customWidth="1"/>
    <col min="11786" max="11787" width="8.85546875" style="21"/>
    <col min="11788" max="11788" width="3" style="21" customWidth="1"/>
    <col min="11789" max="11791" width="8.85546875" style="21"/>
    <col min="11792" max="11792" width="7" style="21" customWidth="1"/>
    <col min="11793" max="12032" width="8.85546875" style="21"/>
    <col min="12033" max="12033" width="3" style="21" customWidth="1"/>
    <col min="12034" max="12034" width="4.140625" style="21" customWidth="1"/>
    <col min="12035" max="12035" width="54" style="21" customWidth="1"/>
    <col min="12036" max="12036" width="3.7109375" style="21" customWidth="1"/>
    <col min="12037" max="12037" width="90.28515625" style="21" customWidth="1"/>
    <col min="12038" max="12039" width="8.85546875" style="21"/>
    <col min="12040" max="12040" width="15.42578125" style="21" customWidth="1"/>
    <col min="12041" max="12041" width="5.140625" style="21" customWidth="1"/>
    <col min="12042" max="12043" width="8.85546875" style="21"/>
    <col min="12044" max="12044" width="3" style="21" customWidth="1"/>
    <col min="12045" max="12047" width="8.85546875" style="21"/>
    <col min="12048" max="12048" width="7" style="21" customWidth="1"/>
    <col min="12049" max="12288" width="8.85546875" style="21"/>
    <col min="12289" max="12289" width="3" style="21" customWidth="1"/>
    <col min="12290" max="12290" width="4.140625" style="21" customWidth="1"/>
    <col min="12291" max="12291" width="54" style="21" customWidth="1"/>
    <col min="12292" max="12292" width="3.7109375" style="21" customWidth="1"/>
    <col min="12293" max="12293" width="90.28515625" style="21" customWidth="1"/>
    <col min="12294" max="12295" width="8.85546875" style="21"/>
    <col min="12296" max="12296" width="15.42578125" style="21" customWidth="1"/>
    <col min="12297" max="12297" width="5.140625" style="21" customWidth="1"/>
    <col min="12298" max="12299" width="8.85546875" style="21"/>
    <col min="12300" max="12300" width="3" style="21" customWidth="1"/>
    <col min="12301" max="12303" width="8.85546875" style="21"/>
    <col min="12304" max="12304" width="7" style="21" customWidth="1"/>
    <col min="12305" max="12544" width="8.85546875" style="21"/>
    <col min="12545" max="12545" width="3" style="21" customWidth="1"/>
    <col min="12546" max="12546" width="4.140625" style="21" customWidth="1"/>
    <col min="12547" max="12547" width="54" style="21" customWidth="1"/>
    <col min="12548" max="12548" width="3.7109375" style="21" customWidth="1"/>
    <col min="12549" max="12549" width="90.28515625" style="21" customWidth="1"/>
    <col min="12550" max="12551" width="8.85546875" style="21"/>
    <col min="12552" max="12552" width="15.42578125" style="21" customWidth="1"/>
    <col min="12553" max="12553" width="5.140625" style="21" customWidth="1"/>
    <col min="12554" max="12555" width="8.85546875" style="21"/>
    <col min="12556" max="12556" width="3" style="21" customWidth="1"/>
    <col min="12557" max="12559" width="8.85546875" style="21"/>
    <col min="12560" max="12560" width="7" style="21" customWidth="1"/>
    <col min="12561" max="12800" width="8.85546875" style="21"/>
    <col min="12801" max="12801" width="3" style="21" customWidth="1"/>
    <col min="12802" max="12802" width="4.140625" style="21" customWidth="1"/>
    <col min="12803" max="12803" width="54" style="21" customWidth="1"/>
    <col min="12804" max="12804" width="3.7109375" style="21" customWidth="1"/>
    <col min="12805" max="12805" width="90.28515625" style="21" customWidth="1"/>
    <col min="12806" max="12807" width="8.85546875" style="21"/>
    <col min="12808" max="12808" width="15.42578125" style="21" customWidth="1"/>
    <col min="12809" max="12809" width="5.140625" style="21" customWidth="1"/>
    <col min="12810" max="12811" width="8.85546875" style="21"/>
    <col min="12812" max="12812" width="3" style="21" customWidth="1"/>
    <col min="12813" max="12815" width="8.85546875" style="21"/>
    <col min="12816" max="12816" width="7" style="21" customWidth="1"/>
    <col min="12817" max="13056" width="8.85546875" style="21"/>
    <col min="13057" max="13057" width="3" style="21" customWidth="1"/>
    <col min="13058" max="13058" width="4.140625" style="21" customWidth="1"/>
    <col min="13059" max="13059" width="54" style="21" customWidth="1"/>
    <col min="13060" max="13060" width="3.7109375" style="21" customWidth="1"/>
    <col min="13061" max="13061" width="90.28515625" style="21" customWidth="1"/>
    <col min="13062" max="13063" width="8.85546875" style="21"/>
    <col min="13064" max="13064" width="15.42578125" style="21" customWidth="1"/>
    <col min="13065" max="13065" width="5.140625" style="21" customWidth="1"/>
    <col min="13066" max="13067" width="8.85546875" style="21"/>
    <col min="13068" max="13068" width="3" style="21" customWidth="1"/>
    <col min="13069" max="13071" width="8.85546875" style="21"/>
    <col min="13072" max="13072" width="7" style="21" customWidth="1"/>
    <col min="13073" max="13312" width="8.85546875" style="21"/>
    <col min="13313" max="13313" width="3" style="21" customWidth="1"/>
    <col min="13314" max="13314" width="4.140625" style="21" customWidth="1"/>
    <col min="13315" max="13315" width="54" style="21" customWidth="1"/>
    <col min="13316" max="13316" width="3.7109375" style="21" customWidth="1"/>
    <col min="13317" max="13317" width="90.28515625" style="21" customWidth="1"/>
    <col min="13318" max="13319" width="8.85546875" style="21"/>
    <col min="13320" max="13320" width="15.42578125" style="21" customWidth="1"/>
    <col min="13321" max="13321" width="5.140625" style="21" customWidth="1"/>
    <col min="13322" max="13323" width="8.85546875" style="21"/>
    <col min="13324" max="13324" width="3" style="21" customWidth="1"/>
    <col min="13325" max="13327" width="8.85546875" style="21"/>
    <col min="13328" max="13328" width="7" style="21" customWidth="1"/>
    <col min="13329" max="13568" width="8.85546875" style="21"/>
    <col min="13569" max="13569" width="3" style="21" customWidth="1"/>
    <col min="13570" max="13570" width="4.140625" style="21" customWidth="1"/>
    <col min="13571" max="13571" width="54" style="21" customWidth="1"/>
    <col min="13572" max="13572" width="3.7109375" style="21" customWidth="1"/>
    <col min="13573" max="13573" width="90.28515625" style="21" customWidth="1"/>
    <col min="13574" max="13575" width="8.85546875" style="21"/>
    <col min="13576" max="13576" width="15.42578125" style="21" customWidth="1"/>
    <col min="13577" max="13577" width="5.140625" style="21" customWidth="1"/>
    <col min="13578" max="13579" width="8.85546875" style="21"/>
    <col min="13580" max="13580" width="3" style="21" customWidth="1"/>
    <col min="13581" max="13583" width="8.85546875" style="21"/>
    <col min="13584" max="13584" width="7" style="21" customWidth="1"/>
    <col min="13585" max="13824" width="8.85546875" style="21"/>
    <col min="13825" max="13825" width="3" style="21" customWidth="1"/>
    <col min="13826" max="13826" width="4.140625" style="21" customWidth="1"/>
    <col min="13827" max="13827" width="54" style="21" customWidth="1"/>
    <col min="13828" max="13828" width="3.7109375" style="21" customWidth="1"/>
    <col min="13829" max="13829" width="90.28515625" style="21" customWidth="1"/>
    <col min="13830" max="13831" width="8.85546875" style="21"/>
    <col min="13832" max="13832" width="15.42578125" style="21" customWidth="1"/>
    <col min="13833" max="13833" width="5.140625" style="21" customWidth="1"/>
    <col min="13834" max="13835" width="8.85546875" style="21"/>
    <col min="13836" max="13836" width="3" style="21" customWidth="1"/>
    <col min="13837" max="13839" width="8.85546875" style="21"/>
    <col min="13840" max="13840" width="7" style="21" customWidth="1"/>
    <col min="13841" max="14080" width="8.85546875" style="21"/>
    <col min="14081" max="14081" width="3" style="21" customWidth="1"/>
    <col min="14082" max="14082" width="4.140625" style="21" customWidth="1"/>
    <col min="14083" max="14083" width="54" style="21" customWidth="1"/>
    <col min="14084" max="14084" width="3.7109375" style="21" customWidth="1"/>
    <col min="14085" max="14085" width="90.28515625" style="21" customWidth="1"/>
    <col min="14086" max="14087" width="8.85546875" style="21"/>
    <col min="14088" max="14088" width="15.42578125" style="21" customWidth="1"/>
    <col min="14089" max="14089" width="5.140625" style="21" customWidth="1"/>
    <col min="14090" max="14091" width="8.85546875" style="21"/>
    <col min="14092" max="14092" width="3" style="21" customWidth="1"/>
    <col min="14093" max="14095" width="8.85546875" style="21"/>
    <col min="14096" max="14096" width="7" style="21" customWidth="1"/>
    <col min="14097" max="14336" width="8.85546875" style="21"/>
    <col min="14337" max="14337" width="3" style="21" customWidth="1"/>
    <col min="14338" max="14338" width="4.140625" style="21" customWidth="1"/>
    <col min="14339" max="14339" width="54" style="21" customWidth="1"/>
    <col min="14340" max="14340" width="3.7109375" style="21" customWidth="1"/>
    <col min="14341" max="14341" width="90.28515625" style="21" customWidth="1"/>
    <col min="14342" max="14343" width="8.85546875" style="21"/>
    <col min="14344" max="14344" width="15.42578125" style="21" customWidth="1"/>
    <col min="14345" max="14345" width="5.140625" style="21" customWidth="1"/>
    <col min="14346" max="14347" width="8.85546875" style="21"/>
    <col min="14348" max="14348" width="3" style="21" customWidth="1"/>
    <col min="14349" max="14351" width="8.85546875" style="21"/>
    <col min="14352" max="14352" width="7" style="21" customWidth="1"/>
    <col min="14353" max="14592" width="8.85546875" style="21"/>
    <col min="14593" max="14593" width="3" style="21" customWidth="1"/>
    <col min="14594" max="14594" width="4.140625" style="21" customWidth="1"/>
    <col min="14595" max="14595" width="54" style="21" customWidth="1"/>
    <col min="14596" max="14596" width="3.7109375" style="21" customWidth="1"/>
    <col min="14597" max="14597" width="90.28515625" style="21" customWidth="1"/>
    <col min="14598" max="14599" width="8.85546875" style="21"/>
    <col min="14600" max="14600" width="15.42578125" style="21" customWidth="1"/>
    <col min="14601" max="14601" width="5.140625" style="21" customWidth="1"/>
    <col min="14602" max="14603" width="8.85546875" style="21"/>
    <col min="14604" max="14604" width="3" style="21" customWidth="1"/>
    <col min="14605" max="14607" width="8.85546875" style="21"/>
    <col min="14608" max="14608" width="7" style="21" customWidth="1"/>
    <col min="14609" max="14848" width="8.85546875" style="21"/>
    <col min="14849" max="14849" width="3" style="21" customWidth="1"/>
    <col min="14850" max="14850" width="4.140625" style="21" customWidth="1"/>
    <col min="14851" max="14851" width="54" style="21" customWidth="1"/>
    <col min="14852" max="14852" width="3.7109375" style="21" customWidth="1"/>
    <col min="14853" max="14853" width="90.28515625" style="21" customWidth="1"/>
    <col min="14854" max="14855" width="8.85546875" style="21"/>
    <col min="14856" max="14856" width="15.42578125" style="21" customWidth="1"/>
    <col min="14857" max="14857" width="5.140625" style="21" customWidth="1"/>
    <col min="14858" max="14859" width="8.85546875" style="21"/>
    <col min="14860" max="14860" width="3" style="21" customWidth="1"/>
    <col min="14861" max="14863" width="8.85546875" style="21"/>
    <col min="14864" max="14864" width="7" style="21" customWidth="1"/>
    <col min="14865" max="15104" width="8.85546875" style="21"/>
    <col min="15105" max="15105" width="3" style="21" customWidth="1"/>
    <col min="15106" max="15106" width="4.140625" style="21" customWidth="1"/>
    <col min="15107" max="15107" width="54" style="21" customWidth="1"/>
    <col min="15108" max="15108" width="3.7109375" style="21" customWidth="1"/>
    <col min="15109" max="15109" width="90.28515625" style="21" customWidth="1"/>
    <col min="15110" max="15111" width="8.85546875" style="21"/>
    <col min="15112" max="15112" width="15.42578125" style="21" customWidth="1"/>
    <col min="15113" max="15113" width="5.140625" style="21" customWidth="1"/>
    <col min="15114" max="15115" width="8.85546875" style="21"/>
    <col min="15116" max="15116" width="3" style="21" customWidth="1"/>
    <col min="15117" max="15119" width="8.85546875" style="21"/>
    <col min="15120" max="15120" width="7" style="21" customWidth="1"/>
    <col min="15121" max="15360" width="8.85546875" style="21"/>
    <col min="15361" max="15361" width="3" style="21" customWidth="1"/>
    <col min="15362" max="15362" width="4.140625" style="21" customWidth="1"/>
    <col min="15363" max="15363" width="54" style="21" customWidth="1"/>
    <col min="15364" max="15364" width="3.7109375" style="21" customWidth="1"/>
    <col min="15365" max="15365" width="90.28515625" style="21" customWidth="1"/>
    <col min="15366" max="15367" width="8.85546875" style="21"/>
    <col min="15368" max="15368" width="15.42578125" style="21" customWidth="1"/>
    <col min="15369" max="15369" width="5.140625" style="21" customWidth="1"/>
    <col min="15370" max="15371" width="8.85546875" style="21"/>
    <col min="15372" max="15372" width="3" style="21" customWidth="1"/>
    <col min="15373" max="15375" width="8.85546875" style="21"/>
    <col min="15376" max="15376" width="7" style="21" customWidth="1"/>
    <col min="15377" max="15616" width="8.85546875" style="21"/>
    <col min="15617" max="15617" width="3" style="21" customWidth="1"/>
    <col min="15618" max="15618" width="4.140625" style="21" customWidth="1"/>
    <col min="15619" max="15619" width="54" style="21" customWidth="1"/>
    <col min="15620" max="15620" width="3.7109375" style="21" customWidth="1"/>
    <col min="15621" max="15621" width="90.28515625" style="21" customWidth="1"/>
    <col min="15622" max="15623" width="8.85546875" style="21"/>
    <col min="15624" max="15624" width="15.42578125" style="21" customWidth="1"/>
    <col min="15625" max="15625" width="5.140625" style="21" customWidth="1"/>
    <col min="15626" max="15627" width="8.85546875" style="21"/>
    <col min="15628" max="15628" width="3" style="21" customWidth="1"/>
    <col min="15629" max="15631" width="8.85546875" style="21"/>
    <col min="15632" max="15632" width="7" style="21" customWidth="1"/>
    <col min="15633" max="15872" width="8.85546875" style="21"/>
    <col min="15873" max="15873" width="3" style="21" customWidth="1"/>
    <col min="15874" max="15874" width="4.140625" style="21" customWidth="1"/>
    <col min="15875" max="15875" width="54" style="21" customWidth="1"/>
    <col min="15876" max="15876" width="3.7109375" style="21" customWidth="1"/>
    <col min="15877" max="15877" width="90.28515625" style="21" customWidth="1"/>
    <col min="15878" max="15879" width="8.85546875" style="21"/>
    <col min="15880" max="15880" width="15.42578125" style="21" customWidth="1"/>
    <col min="15881" max="15881" width="5.140625" style="21" customWidth="1"/>
    <col min="15882" max="15883" width="8.85546875" style="21"/>
    <col min="15884" max="15884" width="3" style="21" customWidth="1"/>
    <col min="15885" max="15887" width="8.85546875" style="21"/>
    <col min="15888" max="15888" width="7" style="21" customWidth="1"/>
    <col min="15889" max="16128" width="8.85546875" style="21"/>
    <col min="16129" max="16129" width="3" style="21" customWidth="1"/>
    <col min="16130" max="16130" width="4.140625" style="21" customWidth="1"/>
    <col min="16131" max="16131" width="54" style="21" customWidth="1"/>
    <col min="16132" max="16132" width="3.7109375" style="21" customWidth="1"/>
    <col min="16133" max="16133" width="90.28515625" style="21" customWidth="1"/>
    <col min="16134" max="16135" width="8.85546875" style="21"/>
    <col min="16136" max="16136" width="15.42578125" style="21" customWidth="1"/>
    <col min="16137" max="16137" width="5.140625" style="21" customWidth="1"/>
    <col min="16138" max="16139" width="8.85546875" style="21"/>
    <col min="16140" max="16140" width="3" style="21" customWidth="1"/>
    <col min="16141" max="16143" width="8.85546875" style="21"/>
    <col min="16144" max="16144" width="7" style="21" customWidth="1"/>
    <col min="16145" max="16384" width="8.85546875" style="21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22"/>
      <c r="C40" s="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38D5-D9E1-49BE-9E5B-C96EE977E8EC}">
  <sheetPr codeName="Sheet1"/>
  <dimension ref="A1:J142"/>
  <sheetViews>
    <sheetView tabSelected="1" workbookViewId="0">
      <pane xSplit="5" ySplit="2" topLeftCell="F30" activePane="bottomRight" state="frozenSplit"/>
      <selection pane="topRight" activeCell="F1" sqref="F1"/>
      <selection pane="bottomLeft" activeCell="A3" sqref="A3"/>
      <selection pane="bottomRight" activeCell="L62" sqref="L62"/>
    </sheetView>
  </sheetViews>
  <sheetFormatPr defaultRowHeight="15" x14ac:dyDescent="0.25"/>
  <cols>
    <col min="1" max="4" width="3" style="19" customWidth="1"/>
    <col min="5" max="5" width="32.7109375" style="19" customWidth="1"/>
    <col min="6" max="6" width="14.42578125" style="20" bestFit="1" customWidth="1"/>
    <col min="7" max="7" width="2.28515625" style="20" customWidth="1"/>
    <col min="8" max="8" width="8.7109375" style="20" bestFit="1" customWidth="1"/>
    <col min="9" max="9" width="2.28515625" style="20" customWidth="1"/>
    <col min="10" max="10" width="13.5703125" style="20" bestFit="1" customWidth="1"/>
  </cols>
  <sheetData>
    <row r="1" spans="1:10" ht="15.75" thickBot="1" x14ac:dyDescent="0.3">
      <c r="A1" s="1"/>
      <c r="B1" s="1"/>
      <c r="C1" s="1"/>
      <c r="D1" s="1"/>
      <c r="E1" s="1"/>
      <c r="F1" s="3"/>
      <c r="G1" s="2"/>
      <c r="H1" s="3"/>
      <c r="I1" s="2"/>
      <c r="J1" s="3"/>
    </row>
    <row r="2" spans="1:10" s="18" customFormat="1" ht="16.5" thickTop="1" thickBot="1" x14ac:dyDescent="0.3">
      <c r="A2" s="15"/>
      <c r="B2" s="15"/>
      <c r="C2" s="15"/>
      <c r="D2" s="15"/>
      <c r="E2" s="15"/>
      <c r="F2" s="16" t="s">
        <v>0</v>
      </c>
      <c r="G2" s="17"/>
      <c r="H2" s="16" t="s">
        <v>1</v>
      </c>
      <c r="I2" s="17"/>
      <c r="J2" s="16" t="s">
        <v>2</v>
      </c>
    </row>
    <row r="3" spans="1:10" ht="15.75" thickTop="1" x14ac:dyDescent="0.25">
      <c r="A3" s="1"/>
      <c r="B3" s="1" t="s">
        <v>3</v>
      </c>
      <c r="C3" s="1"/>
      <c r="D3" s="1"/>
      <c r="E3" s="1"/>
      <c r="F3" s="4"/>
      <c r="G3" s="5"/>
      <c r="H3" s="4"/>
      <c r="I3" s="5"/>
      <c r="J3" s="6"/>
    </row>
    <row r="4" spans="1:10" x14ac:dyDescent="0.25">
      <c r="A4" s="1"/>
      <c r="B4" s="1"/>
      <c r="C4" s="1" t="s">
        <v>4</v>
      </c>
      <c r="D4" s="1"/>
      <c r="E4" s="1"/>
      <c r="F4" s="4"/>
      <c r="G4" s="5"/>
      <c r="H4" s="4"/>
      <c r="I4" s="5"/>
      <c r="J4" s="6"/>
    </row>
    <row r="5" spans="1:10" x14ac:dyDescent="0.25">
      <c r="A5" s="1"/>
      <c r="B5" s="1"/>
      <c r="C5" s="1"/>
      <c r="D5" s="1" t="s">
        <v>5</v>
      </c>
      <c r="E5" s="1"/>
      <c r="F5" s="4">
        <v>320113.78999999998</v>
      </c>
      <c r="G5" s="5"/>
      <c r="H5" s="4">
        <v>225944</v>
      </c>
      <c r="I5" s="5"/>
      <c r="J5" s="6">
        <f t="shared" ref="J5:J10" si="0">ROUND(IF(H5=0, IF(F5=0, 0, 1), F5/H5),5)</f>
        <v>1.4167799999999999</v>
      </c>
    </row>
    <row r="6" spans="1:10" x14ac:dyDescent="0.25">
      <c r="A6" s="1"/>
      <c r="B6" s="1"/>
      <c r="C6" s="1"/>
      <c r="D6" s="1" t="s">
        <v>6</v>
      </c>
      <c r="E6" s="1"/>
      <c r="F6" s="4">
        <v>173676.59</v>
      </c>
      <c r="G6" s="5"/>
      <c r="H6" s="4">
        <v>266347</v>
      </c>
      <c r="I6" s="5"/>
      <c r="J6" s="6">
        <f t="shared" si="0"/>
        <v>0.65207000000000004</v>
      </c>
    </row>
    <row r="7" spans="1:10" x14ac:dyDescent="0.25">
      <c r="A7" s="1"/>
      <c r="B7" s="1"/>
      <c r="C7" s="1"/>
      <c r="D7" s="1" t="s">
        <v>7</v>
      </c>
      <c r="E7" s="1"/>
      <c r="F7" s="4">
        <v>0</v>
      </c>
      <c r="G7" s="5"/>
      <c r="H7" s="4">
        <v>0</v>
      </c>
      <c r="I7" s="5"/>
      <c r="J7" s="6">
        <f t="shared" si="0"/>
        <v>0</v>
      </c>
    </row>
    <row r="8" spans="1:10" x14ac:dyDescent="0.25">
      <c r="A8" s="1"/>
      <c r="B8" s="1"/>
      <c r="C8" s="1"/>
      <c r="D8" s="1" t="s">
        <v>8</v>
      </c>
      <c r="E8" s="1"/>
      <c r="F8" s="4">
        <v>683</v>
      </c>
      <c r="G8" s="5"/>
      <c r="H8" s="4">
        <v>3000</v>
      </c>
      <c r="I8" s="5"/>
      <c r="J8" s="6">
        <f t="shared" si="0"/>
        <v>0.22767000000000001</v>
      </c>
    </row>
    <row r="9" spans="1:10" x14ac:dyDescent="0.25">
      <c r="A9" s="1"/>
      <c r="B9" s="1"/>
      <c r="C9" s="1"/>
      <c r="D9" s="1" t="s">
        <v>9</v>
      </c>
      <c r="E9" s="1"/>
      <c r="F9" s="4">
        <v>0</v>
      </c>
      <c r="G9" s="5"/>
      <c r="H9" s="4">
        <v>25000</v>
      </c>
      <c r="I9" s="5"/>
      <c r="J9" s="6">
        <f t="shared" si="0"/>
        <v>0</v>
      </c>
    </row>
    <row r="10" spans="1:10" x14ac:dyDescent="0.25">
      <c r="A10" s="1"/>
      <c r="B10" s="1"/>
      <c r="C10" s="1"/>
      <c r="D10" s="1" t="s">
        <v>10</v>
      </c>
      <c r="E10" s="1"/>
      <c r="F10" s="4">
        <v>0</v>
      </c>
      <c r="G10" s="5"/>
      <c r="H10" s="4">
        <v>0</v>
      </c>
      <c r="I10" s="5"/>
      <c r="J10" s="6">
        <f t="shared" si="0"/>
        <v>0</v>
      </c>
    </row>
    <row r="11" spans="1:10" x14ac:dyDescent="0.25">
      <c r="A11" s="1"/>
      <c r="B11" s="1"/>
      <c r="C11" s="1"/>
      <c r="D11" s="1" t="s">
        <v>11</v>
      </c>
      <c r="E11" s="1"/>
      <c r="F11" s="4"/>
      <c r="G11" s="5"/>
      <c r="H11" s="4"/>
      <c r="I11" s="5"/>
      <c r="J11" s="6"/>
    </row>
    <row r="12" spans="1:10" x14ac:dyDescent="0.25">
      <c r="A12" s="1"/>
      <c r="B12" s="1"/>
      <c r="C12" s="1"/>
      <c r="D12" s="1"/>
      <c r="E12" s="1" t="s">
        <v>12</v>
      </c>
      <c r="F12" s="4">
        <v>0</v>
      </c>
      <c r="G12" s="5"/>
      <c r="H12" s="4">
        <v>0</v>
      </c>
      <c r="I12" s="5"/>
      <c r="J12" s="6">
        <f t="shared" ref="J12:J21" si="1">ROUND(IF(H12=0, IF(F12=0, 0, 1), F12/H12),5)</f>
        <v>0</v>
      </c>
    </row>
    <row r="13" spans="1:10" x14ac:dyDescent="0.25">
      <c r="A13" s="1"/>
      <c r="B13" s="1"/>
      <c r="C13" s="1"/>
      <c r="D13" s="1"/>
      <c r="E13" s="1" t="s">
        <v>13</v>
      </c>
      <c r="F13" s="4">
        <v>0</v>
      </c>
      <c r="G13" s="5"/>
      <c r="H13" s="4">
        <v>0</v>
      </c>
      <c r="I13" s="5"/>
      <c r="J13" s="6">
        <f t="shared" si="1"/>
        <v>0</v>
      </c>
    </row>
    <row r="14" spans="1:10" ht="15.75" thickBot="1" x14ac:dyDescent="0.3">
      <c r="A14" s="1"/>
      <c r="B14" s="1"/>
      <c r="C14" s="1"/>
      <c r="D14" s="1"/>
      <c r="E14" s="1" t="s">
        <v>14</v>
      </c>
      <c r="F14" s="7">
        <v>24927.99</v>
      </c>
      <c r="G14" s="5"/>
      <c r="H14" s="7">
        <v>0</v>
      </c>
      <c r="I14" s="5"/>
      <c r="J14" s="8">
        <f t="shared" si="1"/>
        <v>1</v>
      </c>
    </row>
    <row r="15" spans="1:10" x14ac:dyDescent="0.25">
      <c r="A15" s="1"/>
      <c r="B15" s="1"/>
      <c r="C15" s="1"/>
      <c r="D15" s="1" t="s">
        <v>15</v>
      </c>
      <c r="E15" s="1"/>
      <c r="F15" s="4">
        <f>ROUND(SUM(F11:F14),5)</f>
        <v>24927.99</v>
      </c>
      <c r="G15" s="5"/>
      <c r="H15" s="4">
        <f>ROUND(SUM(H11:H14),5)</f>
        <v>0</v>
      </c>
      <c r="I15" s="5"/>
      <c r="J15" s="6">
        <f t="shared" si="1"/>
        <v>1</v>
      </c>
    </row>
    <row r="16" spans="1:10" x14ac:dyDescent="0.25">
      <c r="A16" s="1"/>
      <c r="B16" s="1"/>
      <c r="C16" s="1"/>
      <c r="D16" s="1" t="s">
        <v>16</v>
      </c>
      <c r="E16" s="1"/>
      <c r="F16" s="4">
        <v>1567.5</v>
      </c>
      <c r="G16" s="5"/>
      <c r="H16" s="4">
        <v>28000</v>
      </c>
      <c r="I16" s="5"/>
      <c r="J16" s="6">
        <f t="shared" si="1"/>
        <v>5.5980000000000002E-2</v>
      </c>
    </row>
    <row r="17" spans="1:10" x14ac:dyDescent="0.25">
      <c r="A17" s="1"/>
      <c r="B17" s="1"/>
      <c r="C17" s="1"/>
      <c r="D17" s="1" t="s">
        <v>17</v>
      </c>
      <c r="E17" s="1"/>
      <c r="F17" s="4">
        <v>4980</v>
      </c>
      <c r="G17" s="5"/>
      <c r="H17" s="4">
        <v>0</v>
      </c>
      <c r="I17" s="5"/>
      <c r="J17" s="6">
        <f t="shared" si="1"/>
        <v>1</v>
      </c>
    </row>
    <row r="18" spans="1:10" x14ac:dyDescent="0.25">
      <c r="A18" s="1"/>
      <c r="B18" s="1"/>
      <c r="C18" s="1"/>
      <c r="D18" s="1" t="s">
        <v>18</v>
      </c>
      <c r="E18" s="1"/>
      <c r="F18" s="4">
        <v>0</v>
      </c>
      <c r="G18" s="5"/>
      <c r="H18" s="4">
        <v>0</v>
      </c>
      <c r="I18" s="5"/>
      <c r="J18" s="6">
        <f t="shared" si="1"/>
        <v>0</v>
      </c>
    </row>
    <row r="19" spans="1:10" x14ac:dyDescent="0.25">
      <c r="A19" s="1"/>
      <c r="B19" s="1"/>
      <c r="C19" s="1"/>
      <c r="D19" s="1" t="s">
        <v>19</v>
      </c>
      <c r="E19" s="1"/>
      <c r="F19" s="4">
        <v>12058.19</v>
      </c>
      <c r="G19" s="5"/>
      <c r="H19" s="4">
        <v>15000</v>
      </c>
      <c r="I19" s="5"/>
      <c r="J19" s="6">
        <f t="shared" si="1"/>
        <v>0.80388000000000004</v>
      </c>
    </row>
    <row r="20" spans="1:10" ht="15.75" thickBot="1" x14ac:dyDescent="0.3">
      <c r="A20" s="1"/>
      <c r="B20" s="1"/>
      <c r="C20" s="1"/>
      <c r="D20" s="1" t="s">
        <v>20</v>
      </c>
      <c r="E20" s="1"/>
      <c r="F20" s="9">
        <v>50</v>
      </c>
      <c r="G20" s="5"/>
      <c r="H20" s="9">
        <v>0</v>
      </c>
      <c r="I20" s="5"/>
      <c r="J20" s="10">
        <f t="shared" si="1"/>
        <v>1</v>
      </c>
    </row>
    <row r="21" spans="1:10" ht="15.75" thickBot="1" x14ac:dyDescent="0.3">
      <c r="A21" s="1"/>
      <c r="B21" s="1"/>
      <c r="C21" s="1" t="s">
        <v>21</v>
      </c>
      <c r="D21" s="1"/>
      <c r="E21" s="1"/>
      <c r="F21" s="11">
        <f>ROUND(SUM(F4:F10)+SUM(F15:F20),5)</f>
        <v>538057.06000000006</v>
      </c>
      <c r="G21" s="5"/>
      <c r="H21" s="11">
        <f>ROUND(SUM(H4:H10)+SUM(H15:H20),5)</f>
        <v>563291</v>
      </c>
      <c r="I21" s="5"/>
      <c r="J21" s="12">
        <f t="shared" si="1"/>
        <v>0.95520000000000005</v>
      </c>
    </row>
    <row r="22" spans="1:10" x14ac:dyDescent="0.25">
      <c r="A22" s="1"/>
      <c r="B22" s="1" t="s">
        <v>22</v>
      </c>
      <c r="C22" s="1"/>
      <c r="D22" s="1"/>
      <c r="E22" s="1"/>
      <c r="F22" s="4"/>
      <c r="G22" s="5"/>
      <c r="H22" s="4"/>
      <c r="I22" s="5"/>
      <c r="J22" s="6"/>
    </row>
    <row r="23" spans="1:10" x14ac:dyDescent="0.25">
      <c r="A23" s="1"/>
      <c r="B23" s="1"/>
      <c r="C23" s="1" t="s">
        <v>23</v>
      </c>
      <c r="D23" s="1"/>
      <c r="E23" s="1"/>
      <c r="F23" s="4"/>
      <c r="G23" s="5"/>
      <c r="H23" s="4"/>
      <c r="I23" s="5"/>
      <c r="J23" s="6"/>
    </row>
    <row r="24" spans="1:10" x14ac:dyDescent="0.25">
      <c r="A24" s="1"/>
      <c r="B24" s="1"/>
      <c r="C24" s="1"/>
      <c r="D24" s="1" t="s">
        <v>24</v>
      </c>
      <c r="E24" s="1"/>
      <c r="F24" s="4">
        <v>0</v>
      </c>
      <c r="G24" s="5"/>
      <c r="H24" s="4">
        <v>2000</v>
      </c>
      <c r="I24" s="5"/>
      <c r="J24" s="6">
        <f>ROUND(IF(H24=0, IF(F24=0, 0, 1), F24/H24),5)</f>
        <v>0</v>
      </c>
    </row>
    <row r="25" spans="1:10" x14ac:dyDescent="0.25">
      <c r="A25" s="1"/>
      <c r="B25" s="1"/>
      <c r="C25" s="1"/>
      <c r="D25" s="1" t="s">
        <v>25</v>
      </c>
      <c r="E25" s="1"/>
      <c r="F25" s="4">
        <v>100</v>
      </c>
      <c r="G25" s="5"/>
      <c r="H25" s="4">
        <v>2000</v>
      </c>
      <c r="I25" s="5"/>
      <c r="J25" s="6">
        <f>ROUND(IF(H25=0, IF(F25=0, 0, 1), F25/H25),5)</f>
        <v>0.05</v>
      </c>
    </row>
    <row r="26" spans="1:10" ht="15.75" thickBot="1" x14ac:dyDescent="0.3">
      <c r="A26" s="1"/>
      <c r="B26" s="1"/>
      <c r="C26" s="1"/>
      <c r="D26" s="1" t="s">
        <v>26</v>
      </c>
      <c r="E26" s="1"/>
      <c r="F26" s="7">
        <v>0</v>
      </c>
      <c r="G26" s="5"/>
      <c r="H26" s="7">
        <v>0</v>
      </c>
      <c r="I26" s="5"/>
      <c r="J26" s="8">
        <f>ROUND(IF(H26=0, IF(F26=0, 0, 1), F26/H26),5)</f>
        <v>0</v>
      </c>
    </row>
    <row r="27" spans="1:10" x14ac:dyDescent="0.25">
      <c r="A27" s="1"/>
      <c r="B27" s="1"/>
      <c r="C27" s="1" t="s">
        <v>27</v>
      </c>
      <c r="D27" s="1"/>
      <c r="E27" s="1"/>
      <c r="F27" s="4">
        <f>ROUND(SUM(F23:F26),5)</f>
        <v>100</v>
      </c>
      <c r="G27" s="5"/>
      <c r="H27" s="4">
        <f>ROUND(SUM(H23:H26),5)</f>
        <v>4000</v>
      </c>
      <c r="I27" s="5"/>
      <c r="J27" s="6">
        <f>ROUND(IF(H27=0, IF(F27=0, 0, 1), F27/H27),5)</f>
        <v>2.5000000000000001E-2</v>
      </c>
    </row>
    <row r="28" spans="1:10" x14ac:dyDescent="0.25">
      <c r="A28" s="1"/>
      <c r="B28" s="1"/>
      <c r="C28" s="1" t="s">
        <v>28</v>
      </c>
      <c r="D28" s="1"/>
      <c r="E28" s="1"/>
      <c r="F28" s="4"/>
      <c r="G28" s="5"/>
      <c r="H28" s="4"/>
      <c r="I28" s="5"/>
      <c r="J28" s="6"/>
    </row>
    <row r="29" spans="1:10" x14ac:dyDescent="0.25">
      <c r="A29" s="1"/>
      <c r="B29" s="1"/>
      <c r="C29" s="1"/>
      <c r="D29" s="1" t="s">
        <v>29</v>
      </c>
      <c r="E29" s="1"/>
      <c r="F29" s="4">
        <v>0</v>
      </c>
      <c r="G29" s="5"/>
      <c r="H29" s="4">
        <v>3000</v>
      </c>
      <c r="I29" s="5"/>
      <c r="J29" s="6">
        <f t="shared" ref="J29:J46" si="2">ROUND(IF(H29=0, IF(F29=0, 0, 1), F29/H29),5)</f>
        <v>0</v>
      </c>
    </row>
    <row r="30" spans="1:10" x14ac:dyDescent="0.25">
      <c r="A30" s="1"/>
      <c r="B30" s="1"/>
      <c r="C30" s="1"/>
      <c r="D30" s="1" t="s">
        <v>30</v>
      </c>
      <c r="E30" s="1"/>
      <c r="F30" s="4">
        <v>6027.08</v>
      </c>
      <c r="G30" s="5"/>
      <c r="H30" s="4">
        <v>6000</v>
      </c>
      <c r="I30" s="5"/>
      <c r="J30" s="6">
        <f t="shared" si="2"/>
        <v>1.00451</v>
      </c>
    </row>
    <row r="31" spans="1:10" x14ac:dyDescent="0.25">
      <c r="A31" s="1"/>
      <c r="B31" s="1"/>
      <c r="C31" s="1"/>
      <c r="D31" s="1" t="s">
        <v>31</v>
      </c>
      <c r="E31" s="1"/>
      <c r="F31" s="4">
        <v>0</v>
      </c>
      <c r="G31" s="5"/>
      <c r="H31" s="4">
        <v>0</v>
      </c>
      <c r="I31" s="5"/>
      <c r="J31" s="6">
        <f t="shared" si="2"/>
        <v>0</v>
      </c>
    </row>
    <row r="32" spans="1:10" x14ac:dyDescent="0.25">
      <c r="A32" s="1"/>
      <c r="B32" s="1"/>
      <c r="C32" s="1"/>
      <c r="D32" s="1" t="s">
        <v>32</v>
      </c>
      <c r="E32" s="1"/>
      <c r="F32" s="4">
        <v>0</v>
      </c>
      <c r="G32" s="5"/>
      <c r="H32" s="4">
        <v>8500</v>
      </c>
      <c r="I32" s="5"/>
      <c r="J32" s="6">
        <f t="shared" si="2"/>
        <v>0</v>
      </c>
    </row>
    <row r="33" spans="1:10" x14ac:dyDescent="0.25">
      <c r="A33" s="1"/>
      <c r="B33" s="1"/>
      <c r="C33" s="1"/>
      <c r="D33" s="1" t="s">
        <v>33</v>
      </c>
      <c r="E33" s="1"/>
      <c r="F33" s="4">
        <v>60.56</v>
      </c>
      <c r="G33" s="5"/>
      <c r="H33" s="4">
        <v>5500</v>
      </c>
      <c r="I33" s="5"/>
      <c r="J33" s="6">
        <f t="shared" si="2"/>
        <v>1.1010000000000001E-2</v>
      </c>
    </row>
    <row r="34" spans="1:10" x14ac:dyDescent="0.25">
      <c r="A34" s="1"/>
      <c r="B34" s="1"/>
      <c r="C34" s="1"/>
      <c r="D34" s="1" t="s">
        <v>34</v>
      </c>
      <c r="E34" s="1"/>
      <c r="F34" s="4">
        <v>610.41</v>
      </c>
      <c r="G34" s="5"/>
      <c r="H34" s="4">
        <v>6000</v>
      </c>
      <c r="I34" s="5"/>
      <c r="J34" s="6">
        <f t="shared" si="2"/>
        <v>0.10174</v>
      </c>
    </row>
    <row r="35" spans="1:10" x14ac:dyDescent="0.25">
      <c r="A35" s="1"/>
      <c r="B35" s="1"/>
      <c r="C35" s="1"/>
      <c r="D35" s="1" t="s">
        <v>35</v>
      </c>
      <c r="E35" s="1"/>
      <c r="F35" s="4">
        <v>2145.5500000000002</v>
      </c>
      <c r="G35" s="5"/>
      <c r="H35" s="4">
        <v>3300</v>
      </c>
      <c r="I35" s="5"/>
      <c r="J35" s="6">
        <f t="shared" si="2"/>
        <v>0.65017000000000003</v>
      </c>
    </row>
    <row r="36" spans="1:10" x14ac:dyDescent="0.25">
      <c r="A36" s="1"/>
      <c r="B36" s="1"/>
      <c r="C36" s="1"/>
      <c r="D36" s="1" t="s">
        <v>36</v>
      </c>
      <c r="E36" s="1"/>
      <c r="F36" s="4">
        <v>2008</v>
      </c>
      <c r="G36" s="5"/>
      <c r="H36" s="4">
        <v>10000</v>
      </c>
      <c r="I36" s="5"/>
      <c r="J36" s="6">
        <f t="shared" si="2"/>
        <v>0.20080000000000001</v>
      </c>
    </row>
    <row r="37" spans="1:10" x14ac:dyDescent="0.25">
      <c r="A37" s="1"/>
      <c r="B37" s="1"/>
      <c r="C37" s="1"/>
      <c r="D37" s="1" t="s">
        <v>37</v>
      </c>
      <c r="E37" s="1"/>
      <c r="F37" s="4">
        <v>0</v>
      </c>
      <c r="G37" s="5"/>
      <c r="H37" s="4">
        <v>2000</v>
      </c>
      <c r="I37" s="5"/>
      <c r="J37" s="6">
        <f t="shared" si="2"/>
        <v>0</v>
      </c>
    </row>
    <row r="38" spans="1:10" x14ac:dyDescent="0.25">
      <c r="A38" s="1"/>
      <c r="B38" s="1"/>
      <c r="C38" s="1"/>
      <c r="D38" s="1" t="s">
        <v>38</v>
      </c>
      <c r="E38" s="1"/>
      <c r="F38" s="4">
        <v>0</v>
      </c>
      <c r="G38" s="5"/>
      <c r="H38" s="4">
        <v>0</v>
      </c>
      <c r="I38" s="5"/>
      <c r="J38" s="6">
        <f t="shared" si="2"/>
        <v>0</v>
      </c>
    </row>
    <row r="39" spans="1:10" x14ac:dyDescent="0.25">
      <c r="A39" s="1"/>
      <c r="B39" s="1"/>
      <c r="C39" s="1"/>
      <c r="D39" s="1" t="s">
        <v>39</v>
      </c>
      <c r="E39" s="1"/>
      <c r="F39" s="4">
        <v>0</v>
      </c>
      <c r="G39" s="5"/>
      <c r="H39" s="4">
        <v>0</v>
      </c>
      <c r="I39" s="5"/>
      <c r="J39" s="6">
        <f t="shared" si="2"/>
        <v>0</v>
      </c>
    </row>
    <row r="40" spans="1:10" x14ac:dyDescent="0.25">
      <c r="A40" s="1"/>
      <c r="B40" s="1"/>
      <c r="C40" s="1"/>
      <c r="D40" s="1" t="s">
        <v>40</v>
      </c>
      <c r="E40" s="1"/>
      <c r="F40" s="4">
        <v>0</v>
      </c>
      <c r="G40" s="5"/>
      <c r="H40" s="4">
        <v>0</v>
      </c>
      <c r="I40" s="5"/>
      <c r="J40" s="6">
        <f t="shared" si="2"/>
        <v>0</v>
      </c>
    </row>
    <row r="41" spans="1:10" x14ac:dyDescent="0.25">
      <c r="A41" s="1"/>
      <c r="B41" s="1"/>
      <c r="C41" s="1"/>
      <c r="D41" s="1" t="s">
        <v>41</v>
      </c>
      <c r="E41" s="1"/>
      <c r="F41" s="4">
        <v>0</v>
      </c>
      <c r="G41" s="5"/>
      <c r="H41" s="4">
        <v>0</v>
      </c>
      <c r="I41" s="5"/>
      <c r="J41" s="6">
        <f t="shared" si="2"/>
        <v>0</v>
      </c>
    </row>
    <row r="42" spans="1:10" x14ac:dyDescent="0.25">
      <c r="A42" s="1"/>
      <c r="B42" s="1"/>
      <c r="C42" s="1"/>
      <c r="D42" s="1" t="s">
        <v>42</v>
      </c>
      <c r="E42" s="1"/>
      <c r="F42" s="4">
        <v>0</v>
      </c>
      <c r="G42" s="5"/>
      <c r="H42" s="4">
        <v>0</v>
      </c>
      <c r="I42" s="5"/>
      <c r="J42" s="6">
        <f t="shared" si="2"/>
        <v>0</v>
      </c>
    </row>
    <row r="43" spans="1:10" x14ac:dyDescent="0.25">
      <c r="A43" s="1"/>
      <c r="B43" s="1"/>
      <c r="C43" s="1"/>
      <c r="D43" s="1" t="s">
        <v>43</v>
      </c>
      <c r="E43" s="1"/>
      <c r="F43" s="4">
        <v>0</v>
      </c>
      <c r="G43" s="5"/>
      <c r="H43" s="4">
        <v>0</v>
      </c>
      <c r="I43" s="5"/>
      <c r="J43" s="6">
        <f t="shared" si="2"/>
        <v>0</v>
      </c>
    </row>
    <row r="44" spans="1:10" x14ac:dyDescent="0.25">
      <c r="A44" s="1"/>
      <c r="B44" s="1"/>
      <c r="C44" s="1"/>
      <c r="D44" s="1" t="s">
        <v>44</v>
      </c>
      <c r="E44" s="1"/>
      <c r="F44" s="4">
        <v>6272.76</v>
      </c>
      <c r="G44" s="5"/>
      <c r="H44" s="4">
        <v>5000</v>
      </c>
      <c r="I44" s="5"/>
      <c r="J44" s="6">
        <f t="shared" si="2"/>
        <v>1.2545500000000001</v>
      </c>
    </row>
    <row r="45" spans="1:10" ht="15.75" thickBot="1" x14ac:dyDescent="0.3">
      <c r="A45" s="1"/>
      <c r="B45" s="1"/>
      <c r="C45" s="1"/>
      <c r="D45" s="1" t="s">
        <v>45</v>
      </c>
      <c r="E45" s="1"/>
      <c r="F45" s="7">
        <v>0</v>
      </c>
      <c r="G45" s="5"/>
      <c r="H45" s="7">
        <v>0</v>
      </c>
      <c r="I45" s="5"/>
      <c r="J45" s="8">
        <f t="shared" si="2"/>
        <v>0</v>
      </c>
    </row>
    <row r="46" spans="1:10" x14ac:dyDescent="0.25">
      <c r="A46" s="1"/>
      <c r="B46" s="1"/>
      <c r="C46" s="1" t="s">
        <v>46</v>
      </c>
      <c r="D46" s="1"/>
      <c r="E46" s="1"/>
      <c r="F46" s="4">
        <f>ROUND(SUM(F28:F45),5)</f>
        <v>17124.36</v>
      </c>
      <c r="G46" s="5"/>
      <c r="H46" s="4">
        <f>ROUND(SUM(H28:H45),5)</f>
        <v>49300</v>
      </c>
      <c r="I46" s="5"/>
      <c r="J46" s="6">
        <f t="shared" si="2"/>
        <v>0.34734999999999999</v>
      </c>
    </row>
    <row r="47" spans="1:10" x14ac:dyDescent="0.25">
      <c r="A47" s="1"/>
      <c r="B47" s="1"/>
      <c r="C47" s="1" t="s">
        <v>47</v>
      </c>
      <c r="D47" s="1"/>
      <c r="E47" s="1"/>
      <c r="F47" s="4"/>
      <c r="G47" s="5"/>
      <c r="H47" s="4"/>
      <c r="I47" s="5"/>
      <c r="J47" s="6"/>
    </row>
    <row r="48" spans="1:10" x14ac:dyDescent="0.25">
      <c r="A48" s="1"/>
      <c r="B48" s="1"/>
      <c r="C48" s="1"/>
      <c r="D48" s="1" t="s">
        <v>48</v>
      </c>
      <c r="E48" s="1"/>
      <c r="F48" s="4">
        <v>8944</v>
      </c>
      <c r="G48" s="5"/>
      <c r="H48" s="4">
        <v>3500</v>
      </c>
      <c r="I48" s="5"/>
      <c r="J48" s="6">
        <f t="shared" ref="J48:J54" si="3">ROUND(IF(H48=0, IF(F48=0, 0, 1), F48/H48),5)</f>
        <v>2.5554299999999999</v>
      </c>
    </row>
    <row r="49" spans="1:10" x14ac:dyDescent="0.25">
      <c r="A49" s="1"/>
      <c r="B49" s="1"/>
      <c r="C49" s="1"/>
      <c r="D49" s="1" t="s">
        <v>49</v>
      </c>
      <c r="E49" s="1"/>
      <c r="F49" s="4">
        <v>1550</v>
      </c>
      <c r="G49" s="5"/>
      <c r="H49" s="4">
        <v>3000</v>
      </c>
      <c r="I49" s="5"/>
      <c r="J49" s="6">
        <f t="shared" si="3"/>
        <v>0.51666999999999996</v>
      </c>
    </row>
    <row r="50" spans="1:10" x14ac:dyDescent="0.25">
      <c r="A50" s="1"/>
      <c r="B50" s="1"/>
      <c r="C50" s="1"/>
      <c r="D50" s="1" t="s">
        <v>50</v>
      </c>
      <c r="E50" s="1"/>
      <c r="F50" s="4">
        <v>3788.24</v>
      </c>
      <c r="G50" s="5"/>
      <c r="H50" s="4">
        <v>0</v>
      </c>
      <c r="I50" s="5"/>
      <c r="J50" s="6">
        <f t="shared" si="3"/>
        <v>1</v>
      </c>
    </row>
    <row r="51" spans="1:10" x14ac:dyDescent="0.25">
      <c r="A51" s="1"/>
      <c r="B51" s="1"/>
      <c r="C51" s="1"/>
      <c r="D51" s="1" t="s">
        <v>51</v>
      </c>
      <c r="E51" s="1"/>
      <c r="F51" s="4">
        <v>13227.16</v>
      </c>
      <c r="G51" s="5"/>
      <c r="H51" s="4">
        <v>17000</v>
      </c>
      <c r="I51" s="5"/>
      <c r="J51" s="6">
        <f t="shared" si="3"/>
        <v>0.77807000000000004</v>
      </c>
    </row>
    <row r="52" spans="1:10" x14ac:dyDescent="0.25">
      <c r="A52" s="1"/>
      <c r="B52" s="1"/>
      <c r="C52" s="1"/>
      <c r="D52" s="1" t="s">
        <v>52</v>
      </c>
      <c r="E52" s="1"/>
      <c r="F52" s="4">
        <v>0</v>
      </c>
      <c r="G52" s="5"/>
      <c r="H52" s="4">
        <v>550</v>
      </c>
      <c r="I52" s="5"/>
      <c r="J52" s="6">
        <f t="shared" si="3"/>
        <v>0</v>
      </c>
    </row>
    <row r="53" spans="1:10" x14ac:dyDescent="0.25">
      <c r="A53" s="1"/>
      <c r="B53" s="1"/>
      <c r="C53" s="1"/>
      <c r="D53" s="1" t="s">
        <v>53</v>
      </c>
      <c r="E53" s="1"/>
      <c r="F53" s="4">
        <v>0</v>
      </c>
      <c r="G53" s="5"/>
      <c r="H53" s="4">
        <v>0</v>
      </c>
      <c r="I53" s="5"/>
      <c r="J53" s="6">
        <f t="shared" si="3"/>
        <v>0</v>
      </c>
    </row>
    <row r="54" spans="1:10" x14ac:dyDescent="0.25">
      <c r="A54" s="1"/>
      <c r="B54" s="1"/>
      <c r="C54" s="1"/>
      <c r="D54" s="1" t="s">
        <v>54</v>
      </c>
      <c r="E54" s="1"/>
      <c r="F54" s="4">
        <v>54</v>
      </c>
      <c r="G54" s="5"/>
      <c r="H54" s="4">
        <v>1500</v>
      </c>
      <c r="I54" s="5"/>
      <c r="J54" s="6">
        <f t="shared" si="3"/>
        <v>3.5999999999999997E-2</v>
      </c>
    </row>
    <row r="55" spans="1:10" x14ac:dyDescent="0.25">
      <c r="A55" s="1"/>
      <c r="B55" s="1"/>
      <c r="C55" s="1"/>
      <c r="D55" s="1" t="s">
        <v>55</v>
      </c>
      <c r="E55" s="1"/>
      <c r="F55" s="4"/>
      <c r="G55" s="5"/>
      <c r="H55" s="4"/>
      <c r="I55" s="5"/>
      <c r="J55" s="6"/>
    </row>
    <row r="56" spans="1:10" x14ac:dyDescent="0.25">
      <c r="A56" s="1"/>
      <c r="B56" s="1"/>
      <c r="C56" s="1"/>
      <c r="D56" s="1"/>
      <c r="E56" s="1" t="s">
        <v>56</v>
      </c>
      <c r="F56" s="4">
        <v>1010.85</v>
      </c>
      <c r="G56" s="5"/>
      <c r="H56" s="4">
        <v>1500</v>
      </c>
      <c r="I56" s="5"/>
      <c r="J56" s="6">
        <f t="shared" ref="J56:J80" si="4">ROUND(IF(H56=0, IF(F56=0, 0, 1), F56/H56),5)</f>
        <v>0.67390000000000005</v>
      </c>
    </row>
    <row r="57" spans="1:10" x14ac:dyDescent="0.25">
      <c r="A57" s="1"/>
      <c r="B57" s="1"/>
      <c r="C57" s="1"/>
      <c r="D57" s="1"/>
      <c r="E57" s="1" t="s">
        <v>57</v>
      </c>
      <c r="F57" s="4">
        <v>770</v>
      </c>
      <c r="G57" s="5"/>
      <c r="H57" s="4">
        <v>1300</v>
      </c>
      <c r="I57" s="5"/>
      <c r="J57" s="6">
        <f t="shared" si="4"/>
        <v>0.59231</v>
      </c>
    </row>
    <row r="58" spans="1:10" x14ac:dyDescent="0.25">
      <c r="A58" s="1"/>
      <c r="B58" s="1"/>
      <c r="C58" s="1"/>
      <c r="D58" s="1"/>
      <c r="E58" s="1" t="s">
        <v>58</v>
      </c>
      <c r="F58" s="4">
        <v>1023.84</v>
      </c>
      <c r="G58" s="5"/>
      <c r="H58" s="4">
        <v>1700</v>
      </c>
      <c r="I58" s="5"/>
      <c r="J58" s="6">
        <f t="shared" si="4"/>
        <v>0.60226000000000002</v>
      </c>
    </row>
    <row r="59" spans="1:10" x14ac:dyDescent="0.25">
      <c r="A59" s="1"/>
      <c r="B59" s="1"/>
      <c r="C59" s="1"/>
      <c r="D59" s="1"/>
      <c r="E59" s="1" t="s">
        <v>59</v>
      </c>
      <c r="F59" s="4">
        <v>670</v>
      </c>
      <c r="G59" s="5"/>
      <c r="H59" s="4">
        <v>1320</v>
      </c>
      <c r="I59" s="5"/>
      <c r="J59" s="6">
        <f t="shared" si="4"/>
        <v>0.50758000000000003</v>
      </c>
    </row>
    <row r="60" spans="1:10" x14ac:dyDescent="0.25">
      <c r="A60" s="1"/>
      <c r="B60" s="1"/>
      <c r="C60" s="1"/>
      <c r="D60" s="1"/>
      <c r="E60" s="1" t="s">
        <v>60</v>
      </c>
      <c r="F60" s="4">
        <v>581.39</v>
      </c>
      <c r="G60" s="5"/>
      <c r="H60" s="4">
        <v>700</v>
      </c>
      <c r="I60" s="5"/>
      <c r="J60" s="6">
        <f t="shared" si="4"/>
        <v>0.83055999999999996</v>
      </c>
    </row>
    <row r="61" spans="1:10" x14ac:dyDescent="0.25">
      <c r="A61" s="1"/>
      <c r="B61" s="1"/>
      <c r="C61" s="1"/>
      <c r="D61" s="1"/>
      <c r="E61" s="1" t="s">
        <v>61</v>
      </c>
      <c r="F61" s="4">
        <v>291.91000000000003</v>
      </c>
      <c r="G61" s="5"/>
      <c r="H61" s="4">
        <v>400</v>
      </c>
      <c r="I61" s="5"/>
      <c r="J61" s="6">
        <f t="shared" si="4"/>
        <v>0.72977999999999998</v>
      </c>
    </row>
    <row r="62" spans="1:10" x14ac:dyDescent="0.25">
      <c r="A62" s="1"/>
      <c r="B62" s="1"/>
      <c r="C62" s="1"/>
      <c r="D62" s="1"/>
      <c r="E62" s="1" t="s">
        <v>62</v>
      </c>
      <c r="F62" s="4">
        <v>223</v>
      </c>
      <c r="G62" s="5"/>
      <c r="H62" s="4">
        <v>400</v>
      </c>
      <c r="I62" s="5"/>
      <c r="J62" s="6">
        <f t="shared" si="4"/>
        <v>0.5575</v>
      </c>
    </row>
    <row r="63" spans="1:10" x14ac:dyDescent="0.25">
      <c r="A63" s="1"/>
      <c r="B63" s="1"/>
      <c r="C63" s="1"/>
      <c r="D63" s="1"/>
      <c r="E63" s="1" t="s">
        <v>63</v>
      </c>
      <c r="F63" s="4">
        <v>0</v>
      </c>
      <c r="G63" s="5"/>
      <c r="H63" s="4">
        <v>0</v>
      </c>
      <c r="I63" s="5"/>
      <c r="J63" s="6">
        <f t="shared" si="4"/>
        <v>0</v>
      </c>
    </row>
    <row r="64" spans="1:10" x14ac:dyDescent="0.25">
      <c r="A64" s="1"/>
      <c r="B64" s="1"/>
      <c r="C64" s="1"/>
      <c r="D64" s="1"/>
      <c r="E64" s="1" t="s">
        <v>64</v>
      </c>
      <c r="F64" s="4">
        <v>0</v>
      </c>
      <c r="G64" s="5"/>
      <c r="H64" s="4">
        <v>0</v>
      </c>
      <c r="I64" s="5"/>
      <c r="J64" s="6">
        <f t="shared" si="4"/>
        <v>0</v>
      </c>
    </row>
    <row r="65" spans="1:10" x14ac:dyDescent="0.25">
      <c r="A65" s="1"/>
      <c r="B65" s="1"/>
      <c r="C65" s="1"/>
      <c r="D65" s="1"/>
      <c r="E65" s="1" t="s">
        <v>65</v>
      </c>
      <c r="F65" s="4">
        <v>0</v>
      </c>
      <c r="G65" s="5"/>
      <c r="H65" s="4">
        <v>0</v>
      </c>
      <c r="I65" s="5"/>
      <c r="J65" s="6">
        <f t="shared" si="4"/>
        <v>0</v>
      </c>
    </row>
    <row r="66" spans="1:10" x14ac:dyDescent="0.25">
      <c r="A66" s="1"/>
      <c r="B66" s="1"/>
      <c r="C66" s="1"/>
      <c r="D66" s="1"/>
      <c r="E66" s="1" t="s">
        <v>66</v>
      </c>
      <c r="F66" s="4">
        <v>775.79</v>
      </c>
      <c r="G66" s="5"/>
      <c r="H66" s="4">
        <v>1500</v>
      </c>
      <c r="I66" s="5"/>
      <c r="J66" s="6">
        <f t="shared" si="4"/>
        <v>0.51719000000000004</v>
      </c>
    </row>
    <row r="67" spans="1:10" x14ac:dyDescent="0.25">
      <c r="A67" s="1"/>
      <c r="B67" s="1"/>
      <c r="C67" s="1"/>
      <c r="D67" s="1"/>
      <c r="E67" s="1" t="s">
        <v>67</v>
      </c>
      <c r="F67" s="4">
        <v>1690.49</v>
      </c>
      <c r="G67" s="5"/>
      <c r="H67" s="4">
        <v>2200</v>
      </c>
      <c r="I67" s="5"/>
      <c r="J67" s="6">
        <f t="shared" si="4"/>
        <v>0.76839999999999997</v>
      </c>
    </row>
    <row r="68" spans="1:10" x14ac:dyDescent="0.25">
      <c r="A68" s="1"/>
      <c r="B68" s="1"/>
      <c r="C68" s="1"/>
      <c r="D68" s="1"/>
      <c r="E68" s="1" t="s">
        <v>68</v>
      </c>
      <c r="F68" s="4">
        <v>1093.54</v>
      </c>
      <c r="G68" s="5"/>
      <c r="H68" s="4">
        <v>2000</v>
      </c>
      <c r="I68" s="5"/>
      <c r="J68" s="6">
        <f t="shared" si="4"/>
        <v>0.54676999999999998</v>
      </c>
    </row>
    <row r="69" spans="1:10" x14ac:dyDescent="0.25">
      <c r="A69" s="1"/>
      <c r="B69" s="1"/>
      <c r="C69" s="1"/>
      <c r="D69" s="1"/>
      <c r="E69" s="1" t="s">
        <v>69</v>
      </c>
      <c r="F69" s="4">
        <v>1341.43</v>
      </c>
      <c r="G69" s="5"/>
      <c r="H69" s="4">
        <v>1500</v>
      </c>
      <c r="I69" s="5"/>
      <c r="J69" s="6">
        <f t="shared" si="4"/>
        <v>0.89429000000000003</v>
      </c>
    </row>
    <row r="70" spans="1:10" x14ac:dyDescent="0.25">
      <c r="A70" s="1"/>
      <c r="B70" s="1"/>
      <c r="C70" s="1"/>
      <c r="D70" s="1"/>
      <c r="E70" s="1" t="s">
        <v>70</v>
      </c>
      <c r="F70" s="4">
        <v>461.04</v>
      </c>
      <c r="G70" s="5"/>
      <c r="H70" s="4">
        <v>1480</v>
      </c>
      <c r="I70" s="5"/>
      <c r="J70" s="6">
        <f t="shared" si="4"/>
        <v>0.31151000000000001</v>
      </c>
    </row>
    <row r="71" spans="1:10" ht="15.75" thickBot="1" x14ac:dyDescent="0.3">
      <c r="A71" s="1"/>
      <c r="B71" s="1"/>
      <c r="C71" s="1"/>
      <c r="D71" s="1"/>
      <c r="E71" s="1" t="s">
        <v>71</v>
      </c>
      <c r="F71" s="7">
        <v>0</v>
      </c>
      <c r="G71" s="5"/>
      <c r="H71" s="7">
        <v>0</v>
      </c>
      <c r="I71" s="5"/>
      <c r="J71" s="8">
        <f t="shared" si="4"/>
        <v>0</v>
      </c>
    </row>
    <row r="72" spans="1:10" x14ac:dyDescent="0.25">
      <c r="A72" s="1"/>
      <c r="B72" s="1"/>
      <c r="C72" s="1"/>
      <c r="D72" s="1" t="s">
        <v>72</v>
      </c>
      <c r="E72" s="1"/>
      <c r="F72" s="4">
        <f>ROUND(SUM(F55:F71),5)</f>
        <v>9933.2800000000007</v>
      </c>
      <c r="G72" s="5"/>
      <c r="H72" s="4">
        <f>ROUND(SUM(H55:H71),5)</f>
        <v>16000</v>
      </c>
      <c r="I72" s="5"/>
      <c r="J72" s="6">
        <f t="shared" si="4"/>
        <v>0.62082999999999999</v>
      </c>
    </row>
    <row r="73" spans="1:10" x14ac:dyDescent="0.25">
      <c r="A73" s="1"/>
      <c r="B73" s="1"/>
      <c r="C73" s="1"/>
      <c r="D73" s="1" t="s">
        <v>73</v>
      </c>
      <c r="E73" s="1"/>
      <c r="F73" s="4">
        <v>258.82</v>
      </c>
      <c r="G73" s="5"/>
      <c r="H73" s="4">
        <v>5000</v>
      </c>
      <c r="I73" s="5"/>
      <c r="J73" s="6">
        <f t="shared" si="4"/>
        <v>5.176E-2</v>
      </c>
    </row>
    <row r="74" spans="1:10" x14ac:dyDescent="0.25">
      <c r="A74" s="1"/>
      <c r="B74" s="1"/>
      <c r="C74" s="1"/>
      <c r="D74" s="1" t="s">
        <v>74</v>
      </c>
      <c r="E74" s="1"/>
      <c r="F74" s="4">
        <v>0</v>
      </c>
      <c r="G74" s="5"/>
      <c r="H74" s="4">
        <v>0</v>
      </c>
      <c r="I74" s="5"/>
      <c r="J74" s="6">
        <f t="shared" si="4"/>
        <v>0</v>
      </c>
    </row>
    <row r="75" spans="1:10" x14ac:dyDescent="0.25">
      <c r="A75" s="1"/>
      <c r="B75" s="1"/>
      <c r="C75" s="1"/>
      <c r="D75" s="1" t="s">
        <v>75</v>
      </c>
      <c r="E75" s="1"/>
      <c r="F75" s="4">
        <v>2055.0500000000002</v>
      </c>
      <c r="G75" s="5"/>
      <c r="H75" s="4">
        <v>4000</v>
      </c>
      <c r="I75" s="5"/>
      <c r="J75" s="6">
        <f t="shared" si="4"/>
        <v>0.51375999999999999</v>
      </c>
    </row>
    <row r="76" spans="1:10" x14ac:dyDescent="0.25">
      <c r="A76" s="1"/>
      <c r="B76" s="1"/>
      <c r="C76" s="1"/>
      <c r="D76" s="1" t="s">
        <v>76</v>
      </c>
      <c r="E76" s="1"/>
      <c r="F76" s="4">
        <v>0</v>
      </c>
      <c r="G76" s="5"/>
      <c r="H76" s="4">
        <v>1000</v>
      </c>
      <c r="I76" s="5"/>
      <c r="J76" s="6">
        <f t="shared" si="4"/>
        <v>0</v>
      </c>
    </row>
    <row r="77" spans="1:10" x14ac:dyDescent="0.25">
      <c r="A77" s="1"/>
      <c r="B77" s="1"/>
      <c r="C77" s="1"/>
      <c r="D77" s="1" t="s">
        <v>77</v>
      </c>
      <c r="E77" s="1"/>
      <c r="F77" s="4">
        <v>776.58</v>
      </c>
      <c r="G77" s="5"/>
      <c r="H77" s="4">
        <v>850</v>
      </c>
      <c r="I77" s="5"/>
      <c r="J77" s="6">
        <f t="shared" si="4"/>
        <v>0.91361999999999999</v>
      </c>
    </row>
    <row r="78" spans="1:10" x14ac:dyDescent="0.25">
      <c r="A78" s="1"/>
      <c r="B78" s="1"/>
      <c r="C78" s="1"/>
      <c r="D78" s="1" t="s">
        <v>78</v>
      </c>
      <c r="E78" s="1"/>
      <c r="F78" s="4">
        <v>2205</v>
      </c>
      <c r="G78" s="5"/>
      <c r="H78" s="4">
        <v>2100</v>
      </c>
      <c r="I78" s="5"/>
      <c r="J78" s="6">
        <f t="shared" si="4"/>
        <v>1.05</v>
      </c>
    </row>
    <row r="79" spans="1:10" ht="15.75" thickBot="1" x14ac:dyDescent="0.3">
      <c r="A79" s="1"/>
      <c r="B79" s="1"/>
      <c r="C79" s="1"/>
      <c r="D79" s="1" t="s">
        <v>79</v>
      </c>
      <c r="E79" s="1"/>
      <c r="F79" s="7">
        <v>0</v>
      </c>
      <c r="G79" s="5"/>
      <c r="H79" s="7">
        <v>0</v>
      </c>
      <c r="I79" s="5"/>
      <c r="J79" s="8">
        <f t="shared" si="4"/>
        <v>0</v>
      </c>
    </row>
    <row r="80" spans="1:10" x14ac:dyDescent="0.25">
      <c r="A80" s="1"/>
      <c r="B80" s="1"/>
      <c r="C80" s="1" t="s">
        <v>80</v>
      </c>
      <c r="D80" s="1"/>
      <c r="E80" s="1"/>
      <c r="F80" s="4">
        <f>ROUND(SUM(F47:F54)+SUM(F72:F79),5)</f>
        <v>42792.13</v>
      </c>
      <c r="G80" s="5"/>
      <c r="H80" s="4">
        <f>ROUND(SUM(H47:H54)+SUM(H72:H79),5)</f>
        <v>54500</v>
      </c>
      <c r="I80" s="5"/>
      <c r="J80" s="6">
        <f t="shared" si="4"/>
        <v>0.78517999999999999</v>
      </c>
    </row>
    <row r="81" spans="1:10" x14ac:dyDescent="0.25">
      <c r="A81" s="1"/>
      <c r="B81" s="1"/>
      <c r="C81" s="1" t="s">
        <v>81</v>
      </c>
      <c r="D81" s="1"/>
      <c r="E81" s="1"/>
      <c r="F81" s="4"/>
      <c r="G81" s="5"/>
      <c r="H81" s="4"/>
      <c r="I81" s="5"/>
      <c r="J81" s="6"/>
    </row>
    <row r="82" spans="1:10" x14ac:dyDescent="0.25">
      <c r="A82" s="1"/>
      <c r="B82" s="1"/>
      <c r="C82" s="1"/>
      <c r="D82" s="1" t="s">
        <v>82</v>
      </c>
      <c r="E82" s="1"/>
      <c r="F82" s="4">
        <v>1070</v>
      </c>
      <c r="G82" s="5"/>
      <c r="H82" s="4">
        <v>10000</v>
      </c>
      <c r="I82" s="5"/>
      <c r="J82" s="6">
        <f t="shared" ref="J82:J93" si="5">ROUND(IF(H82=0, IF(F82=0, 0, 1), F82/H82),5)</f>
        <v>0.107</v>
      </c>
    </row>
    <row r="83" spans="1:10" x14ac:dyDescent="0.25">
      <c r="A83" s="1"/>
      <c r="B83" s="1"/>
      <c r="C83" s="1"/>
      <c r="D83" s="1" t="s">
        <v>83</v>
      </c>
      <c r="E83" s="1"/>
      <c r="F83" s="4">
        <v>996</v>
      </c>
      <c r="G83" s="5"/>
      <c r="H83" s="4">
        <v>3000</v>
      </c>
      <c r="I83" s="5"/>
      <c r="J83" s="6">
        <f t="shared" si="5"/>
        <v>0.33200000000000002</v>
      </c>
    </row>
    <row r="84" spans="1:10" x14ac:dyDescent="0.25">
      <c r="A84" s="1"/>
      <c r="B84" s="1"/>
      <c r="C84" s="1"/>
      <c r="D84" s="1" t="s">
        <v>84</v>
      </c>
      <c r="E84" s="1"/>
      <c r="F84" s="4">
        <v>2881.55</v>
      </c>
      <c r="G84" s="5"/>
      <c r="H84" s="4">
        <v>15119</v>
      </c>
      <c r="I84" s="5"/>
      <c r="J84" s="6">
        <f t="shared" si="5"/>
        <v>0.19059000000000001</v>
      </c>
    </row>
    <row r="85" spans="1:10" x14ac:dyDescent="0.25">
      <c r="A85" s="1"/>
      <c r="B85" s="1"/>
      <c r="C85" s="1"/>
      <c r="D85" s="1" t="s">
        <v>85</v>
      </c>
      <c r="E85" s="1"/>
      <c r="F85" s="4">
        <v>366.8</v>
      </c>
      <c r="G85" s="5"/>
      <c r="H85" s="4">
        <v>15119</v>
      </c>
      <c r="I85" s="5"/>
      <c r="J85" s="6">
        <f t="shared" si="5"/>
        <v>2.426E-2</v>
      </c>
    </row>
    <row r="86" spans="1:10" x14ac:dyDescent="0.25">
      <c r="A86" s="1"/>
      <c r="B86" s="1"/>
      <c r="C86" s="1"/>
      <c r="D86" s="1" t="s">
        <v>86</v>
      </c>
      <c r="E86" s="1"/>
      <c r="F86" s="4">
        <v>248</v>
      </c>
      <c r="G86" s="5"/>
      <c r="H86" s="4">
        <v>3000</v>
      </c>
      <c r="I86" s="5"/>
      <c r="J86" s="6">
        <f t="shared" si="5"/>
        <v>8.2669999999999993E-2</v>
      </c>
    </row>
    <row r="87" spans="1:10" x14ac:dyDescent="0.25">
      <c r="A87" s="1"/>
      <c r="B87" s="1"/>
      <c r="C87" s="1"/>
      <c r="D87" s="1" t="s">
        <v>87</v>
      </c>
      <c r="E87" s="1"/>
      <c r="F87" s="4">
        <v>580.36</v>
      </c>
      <c r="G87" s="5"/>
      <c r="H87" s="4">
        <v>2000</v>
      </c>
      <c r="I87" s="5"/>
      <c r="J87" s="6">
        <f t="shared" si="5"/>
        <v>0.29017999999999999</v>
      </c>
    </row>
    <row r="88" spans="1:10" x14ac:dyDescent="0.25">
      <c r="A88" s="1"/>
      <c r="B88" s="1"/>
      <c r="C88" s="1"/>
      <c r="D88" s="1" t="s">
        <v>88</v>
      </c>
      <c r="E88" s="1"/>
      <c r="F88" s="4">
        <v>0</v>
      </c>
      <c r="G88" s="5"/>
      <c r="H88" s="4">
        <v>0</v>
      </c>
      <c r="I88" s="5"/>
      <c r="J88" s="6">
        <f t="shared" si="5"/>
        <v>0</v>
      </c>
    </row>
    <row r="89" spans="1:10" x14ac:dyDescent="0.25">
      <c r="A89" s="1"/>
      <c r="B89" s="1"/>
      <c r="C89" s="1"/>
      <c r="D89" s="1" t="s">
        <v>89</v>
      </c>
      <c r="E89" s="1"/>
      <c r="F89" s="4">
        <v>15419.05</v>
      </c>
      <c r="G89" s="5"/>
      <c r="H89" s="4">
        <v>20000</v>
      </c>
      <c r="I89" s="5"/>
      <c r="J89" s="6">
        <f t="shared" si="5"/>
        <v>0.77095000000000002</v>
      </c>
    </row>
    <row r="90" spans="1:10" x14ac:dyDescent="0.25">
      <c r="A90" s="1"/>
      <c r="B90" s="1"/>
      <c r="C90" s="1"/>
      <c r="D90" s="1" t="s">
        <v>90</v>
      </c>
      <c r="E90" s="1"/>
      <c r="F90" s="4">
        <v>6682.69</v>
      </c>
      <c r="G90" s="5"/>
      <c r="H90" s="4">
        <v>5000</v>
      </c>
      <c r="I90" s="5"/>
      <c r="J90" s="6">
        <f t="shared" si="5"/>
        <v>1.3365400000000001</v>
      </c>
    </row>
    <row r="91" spans="1:10" x14ac:dyDescent="0.25">
      <c r="A91" s="1"/>
      <c r="B91" s="1"/>
      <c r="C91" s="1"/>
      <c r="D91" s="1" t="s">
        <v>91</v>
      </c>
      <c r="E91" s="1"/>
      <c r="F91" s="4">
        <v>0</v>
      </c>
      <c r="G91" s="5"/>
      <c r="H91" s="4">
        <v>150</v>
      </c>
      <c r="I91" s="5"/>
      <c r="J91" s="6">
        <f t="shared" si="5"/>
        <v>0</v>
      </c>
    </row>
    <row r="92" spans="1:10" ht="15.75" thickBot="1" x14ac:dyDescent="0.3">
      <c r="A92" s="1"/>
      <c r="B92" s="1"/>
      <c r="C92" s="1"/>
      <c r="D92" s="1" t="s">
        <v>92</v>
      </c>
      <c r="E92" s="1"/>
      <c r="F92" s="7">
        <v>0</v>
      </c>
      <c r="G92" s="5"/>
      <c r="H92" s="7">
        <v>0</v>
      </c>
      <c r="I92" s="5"/>
      <c r="J92" s="8">
        <f t="shared" si="5"/>
        <v>0</v>
      </c>
    </row>
    <row r="93" spans="1:10" x14ac:dyDescent="0.25">
      <c r="A93" s="1"/>
      <c r="B93" s="1"/>
      <c r="C93" s="1" t="s">
        <v>93</v>
      </c>
      <c r="D93" s="1"/>
      <c r="E93" s="1"/>
      <c r="F93" s="4">
        <f>ROUND(SUM(F81:F92),5)</f>
        <v>28244.45</v>
      </c>
      <c r="G93" s="5"/>
      <c r="H93" s="4">
        <f>ROUND(SUM(H81:H92),5)</f>
        <v>73388</v>
      </c>
      <c r="I93" s="5"/>
      <c r="J93" s="6">
        <f t="shared" si="5"/>
        <v>0.38485999999999998</v>
      </c>
    </row>
    <row r="94" spans="1:10" x14ac:dyDescent="0.25">
      <c r="A94" s="1"/>
      <c r="B94" s="1"/>
      <c r="C94" s="1" t="s">
        <v>94</v>
      </c>
      <c r="D94" s="1"/>
      <c r="E94" s="1"/>
      <c r="F94" s="4"/>
      <c r="G94" s="5"/>
      <c r="H94" s="4"/>
      <c r="I94" s="5"/>
      <c r="J94" s="6"/>
    </row>
    <row r="95" spans="1:10" x14ac:dyDescent="0.25">
      <c r="A95" s="1"/>
      <c r="B95" s="1"/>
      <c r="C95" s="1"/>
      <c r="D95" s="1" t="s">
        <v>95</v>
      </c>
      <c r="E95" s="1"/>
      <c r="F95" s="4">
        <v>40</v>
      </c>
      <c r="G95" s="5"/>
      <c r="H95" s="4">
        <v>7700</v>
      </c>
      <c r="I95" s="5"/>
      <c r="J95" s="6">
        <f t="shared" ref="J95:J103" si="6">ROUND(IF(H95=0, IF(F95=0, 0, 1), F95/H95),5)</f>
        <v>5.1900000000000002E-3</v>
      </c>
    </row>
    <row r="96" spans="1:10" x14ac:dyDescent="0.25">
      <c r="A96" s="1"/>
      <c r="B96" s="1"/>
      <c r="C96" s="1"/>
      <c r="D96" s="1" t="s">
        <v>96</v>
      </c>
      <c r="E96" s="1"/>
      <c r="F96" s="4">
        <v>0</v>
      </c>
      <c r="G96" s="5"/>
      <c r="H96" s="4">
        <v>10450</v>
      </c>
      <c r="I96" s="5"/>
      <c r="J96" s="6">
        <f t="shared" si="6"/>
        <v>0</v>
      </c>
    </row>
    <row r="97" spans="1:10" x14ac:dyDescent="0.25">
      <c r="A97" s="1"/>
      <c r="B97" s="1"/>
      <c r="C97" s="1"/>
      <c r="D97" s="1" t="s">
        <v>97</v>
      </c>
      <c r="E97" s="1"/>
      <c r="F97" s="4">
        <v>2462</v>
      </c>
      <c r="G97" s="5"/>
      <c r="H97" s="4">
        <v>16500</v>
      </c>
      <c r="I97" s="5"/>
      <c r="J97" s="6">
        <f t="shared" si="6"/>
        <v>0.14921000000000001</v>
      </c>
    </row>
    <row r="98" spans="1:10" x14ac:dyDescent="0.25">
      <c r="A98" s="1"/>
      <c r="B98" s="1"/>
      <c r="C98" s="1"/>
      <c r="D98" s="1" t="s">
        <v>98</v>
      </c>
      <c r="E98" s="1"/>
      <c r="F98" s="4">
        <v>0</v>
      </c>
      <c r="G98" s="5"/>
      <c r="H98" s="4">
        <v>550</v>
      </c>
      <c r="I98" s="5"/>
      <c r="J98" s="6">
        <f t="shared" si="6"/>
        <v>0</v>
      </c>
    </row>
    <row r="99" spans="1:10" x14ac:dyDescent="0.25">
      <c r="A99" s="1"/>
      <c r="B99" s="1"/>
      <c r="C99" s="1"/>
      <c r="D99" s="1" t="s">
        <v>99</v>
      </c>
      <c r="E99" s="1"/>
      <c r="F99" s="4">
        <v>0</v>
      </c>
      <c r="G99" s="5"/>
      <c r="H99" s="4">
        <v>660</v>
      </c>
      <c r="I99" s="5"/>
      <c r="J99" s="6">
        <f t="shared" si="6"/>
        <v>0</v>
      </c>
    </row>
    <row r="100" spans="1:10" x14ac:dyDescent="0.25">
      <c r="A100" s="1"/>
      <c r="B100" s="1"/>
      <c r="C100" s="1"/>
      <c r="D100" s="1" t="s">
        <v>100</v>
      </c>
      <c r="E100" s="1"/>
      <c r="F100" s="4">
        <v>0</v>
      </c>
      <c r="G100" s="5"/>
      <c r="H100" s="4">
        <v>495</v>
      </c>
      <c r="I100" s="5"/>
      <c r="J100" s="6">
        <f t="shared" si="6"/>
        <v>0</v>
      </c>
    </row>
    <row r="101" spans="1:10" x14ac:dyDescent="0.25">
      <c r="A101" s="1"/>
      <c r="B101" s="1"/>
      <c r="C101" s="1"/>
      <c r="D101" s="1" t="s">
        <v>101</v>
      </c>
      <c r="E101" s="1"/>
      <c r="F101" s="4">
        <v>0</v>
      </c>
      <c r="G101" s="5"/>
      <c r="H101" s="4">
        <v>385</v>
      </c>
      <c r="I101" s="5"/>
      <c r="J101" s="6">
        <f t="shared" si="6"/>
        <v>0</v>
      </c>
    </row>
    <row r="102" spans="1:10" ht="15.75" thickBot="1" x14ac:dyDescent="0.3">
      <c r="A102" s="1"/>
      <c r="B102" s="1"/>
      <c r="C102" s="1"/>
      <c r="D102" s="1" t="s">
        <v>102</v>
      </c>
      <c r="E102" s="1"/>
      <c r="F102" s="7">
        <v>0</v>
      </c>
      <c r="G102" s="5"/>
      <c r="H102" s="7">
        <v>0</v>
      </c>
      <c r="I102" s="5"/>
      <c r="J102" s="8">
        <f t="shared" si="6"/>
        <v>0</v>
      </c>
    </row>
    <row r="103" spans="1:10" x14ac:dyDescent="0.25">
      <c r="A103" s="1"/>
      <c r="B103" s="1"/>
      <c r="C103" s="1" t="s">
        <v>103</v>
      </c>
      <c r="D103" s="1"/>
      <c r="E103" s="1"/>
      <c r="F103" s="4">
        <f>ROUND(SUM(F94:F102),5)</f>
        <v>2502</v>
      </c>
      <c r="G103" s="5"/>
      <c r="H103" s="4">
        <f>ROUND(SUM(H94:H102),5)</f>
        <v>36740</v>
      </c>
      <c r="I103" s="5"/>
      <c r="J103" s="6">
        <f t="shared" si="6"/>
        <v>6.8099999999999994E-2</v>
      </c>
    </row>
    <row r="104" spans="1:10" x14ac:dyDescent="0.25">
      <c r="A104" s="1"/>
      <c r="B104" s="1"/>
      <c r="C104" s="1" t="s">
        <v>104</v>
      </c>
      <c r="D104" s="1"/>
      <c r="E104" s="1"/>
      <c r="F104" s="4"/>
      <c r="G104" s="5"/>
      <c r="H104" s="4"/>
      <c r="I104" s="5"/>
      <c r="J104" s="6"/>
    </row>
    <row r="105" spans="1:10" x14ac:dyDescent="0.25">
      <c r="A105" s="1"/>
      <c r="B105" s="1"/>
      <c r="C105" s="1"/>
      <c r="D105" s="1" t="s">
        <v>105</v>
      </c>
      <c r="E105" s="1"/>
      <c r="F105" s="4">
        <v>1330</v>
      </c>
      <c r="G105" s="5"/>
      <c r="H105" s="4">
        <v>8000</v>
      </c>
      <c r="I105" s="5"/>
      <c r="J105" s="6">
        <f>ROUND(IF(H105=0, IF(F105=0, 0, 1), F105/H105),5)</f>
        <v>0.16625000000000001</v>
      </c>
    </row>
    <row r="106" spans="1:10" x14ac:dyDescent="0.25">
      <c r="A106" s="1"/>
      <c r="B106" s="1"/>
      <c r="C106" s="1"/>
      <c r="D106" s="1" t="s">
        <v>106</v>
      </c>
      <c r="E106" s="1"/>
      <c r="F106" s="4">
        <v>0</v>
      </c>
      <c r="G106" s="5"/>
      <c r="H106" s="4">
        <v>1500</v>
      </c>
      <c r="I106" s="5"/>
      <c r="J106" s="6">
        <f>ROUND(IF(H106=0, IF(F106=0, 0, 1), F106/H106),5)</f>
        <v>0</v>
      </c>
    </row>
    <row r="107" spans="1:10" x14ac:dyDescent="0.25">
      <c r="A107" s="1"/>
      <c r="B107" s="1"/>
      <c r="C107" s="1"/>
      <c r="D107" s="1" t="s">
        <v>107</v>
      </c>
      <c r="E107" s="1"/>
      <c r="F107" s="4">
        <v>0</v>
      </c>
      <c r="G107" s="5"/>
      <c r="H107" s="4">
        <v>0</v>
      </c>
      <c r="I107" s="5"/>
      <c r="J107" s="6">
        <f>ROUND(IF(H107=0, IF(F107=0, 0, 1), F107/H107),5)</f>
        <v>0</v>
      </c>
    </row>
    <row r="108" spans="1:10" ht="15.75" thickBot="1" x14ac:dyDescent="0.3">
      <c r="A108" s="1"/>
      <c r="B108" s="1"/>
      <c r="C108" s="1"/>
      <c r="D108" s="1" t="s">
        <v>108</v>
      </c>
      <c r="E108" s="1"/>
      <c r="F108" s="7">
        <v>0</v>
      </c>
      <c r="G108" s="5"/>
      <c r="H108" s="7">
        <v>0</v>
      </c>
      <c r="I108" s="5"/>
      <c r="J108" s="8">
        <f>ROUND(IF(H108=0, IF(F108=0, 0, 1), F108/H108),5)</f>
        <v>0</v>
      </c>
    </row>
    <row r="109" spans="1:10" x14ac:dyDescent="0.25">
      <c r="A109" s="1"/>
      <c r="B109" s="1"/>
      <c r="C109" s="1" t="s">
        <v>109</v>
      </c>
      <c r="D109" s="1"/>
      <c r="E109" s="1"/>
      <c r="F109" s="4">
        <f>ROUND(SUM(F104:F108),5)</f>
        <v>1330</v>
      </c>
      <c r="G109" s="5"/>
      <c r="H109" s="4">
        <f>ROUND(SUM(H104:H108),5)</f>
        <v>9500</v>
      </c>
      <c r="I109" s="5"/>
      <c r="J109" s="6">
        <f>ROUND(IF(H109=0, IF(F109=0, 0, 1), F109/H109),5)</f>
        <v>0.14000000000000001</v>
      </c>
    </row>
    <row r="110" spans="1:10" x14ac:dyDescent="0.25">
      <c r="A110" s="1"/>
      <c r="B110" s="1"/>
      <c r="C110" s="1" t="s">
        <v>110</v>
      </c>
      <c r="D110" s="1"/>
      <c r="E110" s="1"/>
      <c r="F110" s="4"/>
      <c r="G110" s="5"/>
      <c r="H110" s="4"/>
      <c r="I110" s="5"/>
      <c r="J110" s="6"/>
    </row>
    <row r="111" spans="1:10" x14ac:dyDescent="0.25">
      <c r="A111" s="1"/>
      <c r="B111" s="1"/>
      <c r="C111" s="1"/>
      <c r="D111" s="1" t="s">
        <v>111</v>
      </c>
      <c r="E111" s="1"/>
      <c r="F111" s="4">
        <v>3594.53</v>
      </c>
      <c r="G111" s="5"/>
      <c r="H111" s="4">
        <v>3000</v>
      </c>
      <c r="I111" s="5"/>
      <c r="J111" s="6">
        <f>ROUND(IF(H111=0, IF(F111=0, 0, 1), F111/H111),5)</f>
        <v>1.19818</v>
      </c>
    </row>
    <row r="112" spans="1:10" x14ac:dyDescent="0.25">
      <c r="A112" s="1"/>
      <c r="B112" s="1"/>
      <c r="C112" s="1"/>
      <c r="D112" s="1" t="s">
        <v>112</v>
      </c>
      <c r="E112" s="1"/>
      <c r="F112" s="4">
        <v>0</v>
      </c>
      <c r="G112" s="5"/>
      <c r="H112" s="4">
        <v>2000</v>
      </c>
      <c r="I112" s="5"/>
      <c r="J112" s="6">
        <f>ROUND(IF(H112=0, IF(F112=0, 0, 1), F112/H112),5)</f>
        <v>0</v>
      </c>
    </row>
    <row r="113" spans="1:10" ht="15.75" thickBot="1" x14ac:dyDescent="0.3">
      <c r="A113" s="1"/>
      <c r="B113" s="1"/>
      <c r="C113" s="1"/>
      <c r="D113" s="1" t="s">
        <v>113</v>
      </c>
      <c r="E113" s="1"/>
      <c r="F113" s="7">
        <v>0</v>
      </c>
      <c r="G113" s="5"/>
      <c r="H113" s="7">
        <v>0</v>
      </c>
      <c r="I113" s="5"/>
      <c r="J113" s="8">
        <f>ROUND(IF(H113=0, IF(F113=0, 0, 1), F113/H113),5)</f>
        <v>0</v>
      </c>
    </row>
    <row r="114" spans="1:10" x14ac:dyDescent="0.25">
      <c r="A114" s="1"/>
      <c r="B114" s="1"/>
      <c r="C114" s="1" t="s">
        <v>114</v>
      </c>
      <c r="D114" s="1"/>
      <c r="E114" s="1"/>
      <c r="F114" s="4">
        <f>ROUND(SUM(F110:F113),5)</f>
        <v>3594.53</v>
      </c>
      <c r="G114" s="5"/>
      <c r="H114" s="4">
        <f>ROUND(SUM(H110:H113),5)</f>
        <v>5000</v>
      </c>
      <c r="I114" s="5"/>
      <c r="J114" s="6">
        <f>ROUND(IF(H114=0, IF(F114=0, 0, 1), F114/H114),5)</f>
        <v>0.71891000000000005</v>
      </c>
    </row>
    <row r="115" spans="1:10" x14ac:dyDescent="0.25">
      <c r="A115" s="1"/>
      <c r="B115" s="1"/>
      <c r="C115" s="1" t="s">
        <v>115</v>
      </c>
      <c r="D115" s="1"/>
      <c r="E115" s="1"/>
      <c r="F115" s="4"/>
      <c r="G115" s="5"/>
      <c r="H115" s="4"/>
      <c r="I115" s="5"/>
      <c r="J115" s="6"/>
    </row>
    <row r="116" spans="1:10" x14ac:dyDescent="0.25">
      <c r="A116" s="1"/>
      <c r="B116" s="1"/>
      <c r="C116" s="1"/>
      <c r="D116" s="1" t="s">
        <v>116</v>
      </c>
      <c r="E116" s="1"/>
      <c r="F116" s="4">
        <v>42406.55</v>
      </c>
      <c r="G116" s="5"/>
      <c r="H116" s="4">
        <v>196283</v>
      </c>
      <c r="I116" s="5"/>
      <c r="J116" s="6">
        <f t="shared" ref="J116:J127" si="7">ROUND(IF(H116=0, IF(F116=0, 0, 1), F116/H116),5)</f>
        <v>0.21604999999999999</v>
      </c>
    </row>
    <row r="117" spans="1:10" x14ac:dyDescent="0.25">
      <c r="A117" s="1"/>
      <c r="B117" s="1"/>
      <c r="C117" s="1"/>
      <c r="D117" s="1" t="s">
        <v>117</v>
      </c>
      <c r="E117" s="1"/>
      <c r="F117" s="4">
        <v>7840</v>
      </c>
      <c r="G117" s="5"/>
      <c r="H117" s="4">
        <v>11760</v>
      </c>
      <c r="I117" s="5"/>
      <c r="J117" s="6">
        <f t="shared" si="7"/>
        <v>0.66666999999999998</v>
      </c>
    </row>
    <row r="118" spans="1:10" x14ac:dyDescent="0.25">
      <c r="A118" s="1"/>
      <c r="B118" s="1"/>
      <c r="C118" s="1"/>
      <c r="D118" s="1" t="s">
        <v>118</v>
      </c>
      <c r="E118" s="1"/>
      <c r="F118" s="4">
        <v>14915.74</v>
      </c>
      <c r="G118" s="5"/>
      <c r="H118" s="4">
        <v>25000</v>
      </c>
      <c r="I118" s="5"/>
      <c r="J118" s="6">
        <f t="shared" si="7"/>
        <v>0.59662999999999999</v>
      </c>
    </row>
    <row r="119" spans="1:10" x14ac:dyDescent="0.25">
      <c r="A119" s="1"/>
      <c r="B119" s="1"/>
      <c r="C119" s="1"/>
      <c r="D119" s="1" t="s">
        <v>119</v>
      </c>
      <c r="E119" s="1"/>
      <c r="F119" s="4">
        <v>0</v>
      </c>
      <c r="G119" s="5"/>
      <c r="H119" s="4">
        <v>0</v>
      </c>
      <c r="I119" s="5"/>
      <c r="J119" s="6">
        <f t="shared" si="7"/>
        <v>0</v>
      </c>
    </row>
    <row r="120" spans="1:10" x14ac:dyDescent="0.25">
      <c r="A120" s="1"/>
      <c r="B120" s="1"/>
      <c r="C120" s="1"/>
      <c r="D120" s="1" t="s">
        <v>120</v>
      </c>
      <c r="E120" s="1"/>
      <c r="F120" s="4">
        <v>0</v>
      </c>
      <c r="G120" s="5"/>
      <c r="H120" s="4">
        <v>15000</v>
      </c>
      <c r="I120" s="5"/>
      <c r="J120" s="6">
        <f t="shared" si="7"/>
        <v>0</v>
      </c>
    </row>
    <row r="121" spans="1:10" x14ac:dyDescent="0.25">
      <c r="A121" s="1"/>
      <c r="B121" s="1"/>
      <c r="C121" s="1"/>
      <c r="D121" s="1" t="s">
        <v>121</v>
      </c>
      <c r="E121" s="1"/>
      <c r="F121" s="4">
        <v>5614.94</v>
      </c>
      <c r="G121" s="5"/>
      <c r="H121" s="4">
        <v>29000</v>
      </c>
      <c r="I121" s="5"/>
      <c r="J121" s="6">
        <f t="shared" si="7"/>
        <v>0.19361999999999999</v>
      </c>
    </row>
    <row r="122" spans="1:10" x14ac:dyDescent="0.25">
      <c r="A122" s="1"/>
      <c r="B122" s="1"/>
      <c r="C122" s="1"/>
      <c r="D122" s="1" t="s">
        <v>122</v>
      </c>
      <c r="E122" s="1"/>
      <c r="F122" s="4">
        <v>2590.5500000000002</v>
      </c>
      <c r="G122" s="5"/>
      <c r="H122" s="4">
        <v>3500</v>
      </c>
      <c r="I122" s="5"/>
      <c r="J122" s="6">
        <f t="shared" si="7"/>
        <v>0.74016000000000004</v>
      </c>
    </row>
    <row r="123" spans="1:10" x14ac:dyDescent="0.25">
      <c r="A123" s="1"/>
      <c r="B123" s="1"/>
      <c r="C123" s="1"/>
      <c r="D123" s="1" t="s">
        <v>123</v>
      </c>
      <c r="E123" s="1"/>
      <c r="F123" s="4">
        <v>0</v>
      </c>
      <c r="G123" s="5"/>
      <c r="H123" s="4">
        <v>0</v>
      </c>
      <c r="I123" s="5"/>
      <c r="J123" s="6">
        <f t="shared" si="7"/>
        <v>0</v>
      </c>
    </row>
    <row r="124" spans="1:10" x14ac:dyDescent="0.25">
      <c r="A124" s="1"/>
      <c r="B124" s="1"/>
      <c r="C124" s="1"/>
      <c r="D124" s="1" t="s">
        <v>124</v>
      </c>
      <c r="E124" s="1"/>
      <c r="F124" s="4">
        <v>810</v>
      </c>
      <c r="G124" s="5"/>
      <c r="H124" s="4">
        <v>28000</v>
      </c>
      <c r="I124" s="5"/>
      <c r="J124" s="6">
        <f t="shared" si="7"/>
        <v>2.8930000000000001E-2</v>
      </c>
    </row>
    <row r="125" spans="1:10" x14ac:dyDescent="0.25">
      <c r="A125" s="1"/>
      <c r="B125" s="1"/>
      <c r="C125" s="1"/>
      <c r="D125" s="1" t="s">
        <v>125</v>
      </c>
      <c r="E125" s="1"/>
      <c r="F125" s="4">
        <v>484.76</v>
      </c>
      <c r="G125" s="5"/>
      <c r="H125" s="4">
        <v>12500</v>
      </c>
      <c r="I125" s="5"/>
      <c r="J125" s="6">
        <f t="shared" si="7"/>
        <v>3.8780000000000002E-2</v>
      </c>
    </row>
    <row r="126" spans="1:10" ht="15.75" thickBot="1" x14ac:dyDescent="0.3">
      <c r="A126" s="1"/>
      <c r="B126" s="1"/>
      <c r="C126" s="1"/>
      <c r="D126" s="1" t="s">
        <v>126</v>
      </c>
      <c r="E126" s="1"/>
      <c r="F126" s="7">
        <v>0</v>
      </c>
      <c r="G126" s="5"/>
      <c r="H126" s="7">
        <v>0</v>
      </c>
      <c r="I126" s="5"/>
      <c r="J126" s="8">
        <f t="shared" si="7"/>
        <v>0</v>
      </c>
    </row>
    <row r="127" spans="1:10" x14ac:dyDescent="0.25">
      <c r="A127" s="1"/>
      <c r="B127" s="1"/>
      <c r="C127" s="1" t="s">
        <v>127</v>
      </c>
      <c r="D127" s="1"/>
      <c r="E127" s="1"/>
      <c r="F127" s="4">
        <f>ROUND(SUM(F115:F126),5)</f>
        <v>74662.539999999994</v>
      </c>
      <c r="G127" s="5"/>
      <c r="H127" s="4">
        <f>ROUND(SUM(H115:H126),5)</f>
        <v>321043</v>
      </c>
      <c r="I127" s="5"/>
      <c r="J127" s="6">
        <f t="shared" si="7"/>
        <v>0.23255999999999999</v>
      </c>
    </row>
    <row r="128" spans="1:10" x14ac:dyDescent="0.25">
      <c r="A128" s="1"/>
      <c r="B128" s="1"/>
      <c r="C128" s="1" t="s">
        <v>128</v>
      </c>
      <c r="D128" s="1"/>
      <c r="E128" s="1"/>
      <c r="F128" s="4"/>
      <c r="G128" s="5"/>
      <c r="H128" s="4"/>
      <c r="I128" s="5"/>
      <c r="J128" s="6"/>
    </row>
    <row r="129" spans="1:10" x14ac:dyDescent="0.25">
      <c r="A129" s="1"/>
      <c r="B129" s="1"/>
      <c r="C129" s="1"/>
      <c r="D129" s="1" t="s">
        <v>129</v>
      </c>
      <c r="E129" s="1"/>
      <c r="F129" s="4">
        <v>0</v>
      </c>
      <c r="G129" s="5"/>
      <c r="H129" s="4">
        <v>0</v>
      </c>
      <c r="I129" s="5"/>
      <c r="J129" s="6">
        <f t="shared" ref="J129:J137" si="8">ROUND(IF(H129=0, IF(F129=0, 0, 1), F129/H129),5)</f>
        <v>0</v>
      </c>
    </row>
    <row r="130" spans="1:10" x14ac:dyDescent="0.25">
      <c r="A130" s="1"/>
      <c r="B130" s="1"/>
      <c r="C130" s="1"/>
      <c r="D130" s="1" t="s">
        <v>130</v>
      </c>
      <c r="E130" s="1"/>
      <c r="F130" s="4">
        <v>534.61</v>
      </c>
      <c r="G130" s="5"/>
      <c r="H130" s="4">
        <v>0</v>
      </c>
      <c r="I130" s="5"/>
      <c r="J130" s="6">
        <f t="shared" si="8"/>
        <v>1</v>
      </c>
    </row>
    <row r="131" spans="1:10" x14ac:dyDescent="0.25">
      <c r="A131" s="1"/>
      <c r="B131" s="1"/>
      <c r="C131" s="1"/>
      <c r="D131" s="1" t="s">
        <v>131</v>
      </c>
      <c r="E131" s="1"/>
      <c r="F131" s="4">
        <v>35600</v>
      </c>
      <c r="G131" s="5"/>
      <c r="H131" s="4">
        <v>10000</v>
      </c>
      <c r="I131" s="5"/>
      <c r="J131" s="6">
        <f t="shared" si="8"/>
        <v>3.56</v>
      </c>
    </row>
    <row r="132" spans="1:10" x14ac:dyDescent="0.25">
      <c r="A132" s="1"/>
      <c r="B132" s="1"/>
      <c r="C132" s="1"/>
      <c r="D132" s="1" t="s">
        <v>132</v>
      </c>
      <c r="E132" s="1"/>
      <c r="F132" s="4"/>
      <c r="G132" s="5"/>
      <c r="H132" s="4">
        <v>0</v>
      </c>
      <c r="I132" s="5"/>
      <c r="J132" s="6">
        <f t="shared" si="8"/>
        <v>0</v>
      </c>
    </row>
    <row r="133" spans="1:10" x14ac:dyDescent="0.25">
      <c r="A133" s="1"/>
      <c r="B133" s="1"/>
      <c r="C133" s="1"/>
      <c r="D133" s="1" t="s">
        <v>133</v>
      </c>
      <c r="E133" s="1"/>
      <c r="F133" s="4">
        <v>0</v>
      </c>
      <c r="G133" s="5"/>
      <c r="H133" s="4">
        <v>0</v>
      </c>
      <c r="I133" s="5"/>
      <c r="J133" s="6">
        <f t="shared" si="8"/>
        <v>0</v>
      </c>
    </row>
    <row r="134" spans="1:10" ht="15.75" thickBot="1" x14ac:dyDescent="0.3">
      <c r="A134" s="1"/>
      <c r="B134" s="1"/>
      <c r="C134" s="1"/>
      <c r="D134" s="1" t="s">
        <v>134</v>
      </c>
      <c r="E134" s="1"/>
      <c r="F134" s="7">
        <v>0</v>
      </c>
      <c r="G134" s="5"/>
      <c r="H134" s="7">
        <v>0</v>
      </c>
      <c r="I134" s="5"/>
      <c r="J134" s="8">
        <f t="shared" si="8"/>
        <v>0</v>
      </c>
    </row>
    <row r="135" spans="1:10" x14ac:dyDescent="0.25">
      <c r="A135" s="1"/>
      <c r="B135" s="1"/>
      <c r="C135" s="1" t="s">
        <v>135</v>
      </c>
      <c r="D135" s="1"/>
      <c r="E135" s="1"/>
      <c r="F135" s="4">
        <f>ROUND(SUM(F128:F134),5)</f>
        <v>36134.61</v>
      </c>
      <c r="G135" s="5"/>
      <c r="H135" s="4">
        <f>ROUND(SUM(H128:H134),5)</f>
        <v>10000</v>
      </c>
      <c r="I135" s="5"/>
      <c r="J135" s="6">
        <f t="shared" si="8"/>
        <v>3.6134599999999999</v>
      </c>
    </row>
    <row r="136" spans="1:10" ht="15.75" thickBot="1" x14ac:dyDescent="0.3">
      <c r="A136" s="1"/>
      <c r="B136" s="1"/>
      <c r="C136" s="1" t="s">
        <v>136</v>
      </c>
      <c r="D136" s="1"/>
      <c r="E136" s="1"/>
      <c r="F136" s="9">
        <v>0</v>
      </c>
      <c r="G136" s="5"/>
      <c r="H136" s="9">
        <v>0</v>
      </c>
      <c r="I136" s="5"/>
      <c r="J136" s="10">
        <f t="shared" si="8"/>
        <v>0</v>
      </c>
    </row>
    <row r="137" spans="1:10" x14ac:dyDescent="0.25">
      <c r="A137" s="1"/>
      <c r="B137" s="1" t="s">
        <v>137</v>
      </c>
      <c r="C137" s="1"/>
      <c r="D137" s="1"/>
      <c r="E137" s="1"/>
      <c r="F137" s="13">
        <f>ROUND(F22+F27+F46+F80+F93+F103+F109+F114+F127+SUM(F135:F136),5)</f>
        <v>206484.62</v>
      </c>
      <c r="G137" s="5"/>
      <c r="H137" s="13">
        <f>ROUND(H22+H27+H46+H80+H93+H103+H109+H114+H127+SUM(H135:H136),5)</f>
        <v>563471</v>
      </c>
      <c r="I137" s="5"/>
      <c r="J137" s="14">
        <f t="shared" si="8"/>
        <v>0.36645</v>
      </c>
    </row>
    <row r="139" spans="1:10" x14ac:dyDescent="0.25">
      <c r="E139" s="26" t="s">
        <v>138</v>
      </c>
      <c r="F139" s="28">
        <v>363048.3</v>
      </c>
      <c r="G139" s="25"/>
      <c r="H139" s="27" t="s">
        <v>139</v>
      </c>
      <c r="I139" s="25"/>
      <c r="J139" s="28">
        <v>377182</v>
      </c>
    </row>
    <row r="140" spans="1:10" x14ac:dyDescent="0.25">
      <c r="E140" s="26" t="s">
        <v>140</v>
      </c>
      <c r="F140" s="28">
        <v>6589.28</v>
      </c>
      <c r="G140" s="25"/>
      <c r="H140" s="27" t="s">
        <v>141</v>
      </c>
      <c r="I140" s="25"/>
      <c r="J140" s="28">
        <v>261927.91</v>
      </c>
    </row>
    <row r="141" spans="1:10" x14ac:dyDescent="0.25">
      <c r="E141" s="26" t="s">
        <v>142</v>
      </c>
      <c r="F141" s="28">
        <v>1000.32</v>
      </c>
      <c r="G141" s="25"/>
      <c r="H141" s="24" t="s">
        <v>143</v>
      </c>
      <c r="I141" s="23"/>
      <c r="J141" s="29">
        <v>254658.56</v>
      </c>
    </row>
    <row r="142" spans="1:10" x14ac:dyDescent="0.25">
      <c r="E142" s="26" t="s">
        <v>144</v>
      </c>
      <c r="F142" s="28">
        <v>56685.79</v>
      </c>
      <c r="G142" s="25"/>
      <c r="H142" s="27" t="s">
        <v>145</v>
      </c>
      <c r="I142" s="25"/>
      <c r="J142" s="28">
        <f>F139+F140+F141+F142+J139+J140+J141</f>
        <v>1321092.1599999999</v>
      </c>
    </row>
  </sheetData>
  <pageMargins left="0.7" right="0.7" top="0.75" bottom="0.75" header="0.1" footer="0.3"/>
  <pageSetup orientation="portrait" r:id="rId1"/>
  <headerFooter>
    <oddHeader>&amp;L&amp;"Arial,Bold"&amp;8 6:30 PM
&amp;"Arial,Bold"&amp;8 08/23/26
&amp;"Arial,Bold"&amp;8 Accrual Basis&amp;C&amp;"Arial,Bold"&amp;12 Mesa County Fire Authority
&amp;"Arial,Bold"&amp;14 Treasurers Report
&amp;"Arial,Bold"&amp;10 January 1 through August 25,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Lands End Fire</dc:creator>
  <cp:lastModifiedBy>Lands End Fire</cp:lastModifiedBy>
  <cp:lastPrinted>2026-08-24T01:10:42Z</cp:lastPrinted>
  <dcterms:created xsi:type="dcterms:W3CDTF">2026-08-24T00:30:47Z</dcterms:created>
  <dcterms:modified xsi:type="dcterms:W3CDTF">2026-08-25T03:29:26Z</dcterms:modified>
</cp:coreProperties>
</file>